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ВВ\Тарификации\Тарификация 2025-2026\нагрузка преподавателей\Гуманитарные Мулюкова М.Н\"/>
    </mc:Choice>
  </mc:AlternateContent>
  <xr:revisionPtr revIDLastSave="0" documentId="13_ncr:1_{359DE835-FA4B-43C9-A6AE-85D2DFE973D2}" xr6:coauthVersionLast="3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Лист1!$A$11:$AU$14</definedName>
  </definedNames>
  <calcPr calcId="179021"/>
</workbook>
</file>

<file path=xl/calcChain.xml><?xml version="1.0" encoding="utf-8"?>
<calcChain xmlns="http://schemas.openxmlformats.org/spreadsheetml/2006/main">
  <c r="P24" i="1" l="1"/>
  <c r="P19" i="1"/>
  <c r="F23" i="1" l="1"/>
  <c r="F24" i="1"/>
  <c r="F26" i="1" s="1"/>
  <c r="AH23" i="1"/>
  <c r="AH24" i="1" s="1"/>
  <c r="U23" i="1"/>
  <c r="AT24" i="1"/>
  <c r="AS24" i="1"/>
  <c r="AR24" i="1"/>
  <c r="AQ24" i="1"/>
  <c r="AP24" i="1"/>
  <c r="AO24" i="1"/>
  <c r="AN24" i="1"/>
  <c r="AM24" i="1"/>
  <c r="AL24" i="1"/>
  <c r="AK24" i="1"/>
  <c r="AJ24" i="1"/>
  <c r="AG24" i="1"/>
  <c r="AF24" i="1"/>
  <c r="AE24" i="1"/>
  <c r="AD24" i="1"/>
  <c r="AC24" i="1"/>
  <c r="AB24" i="1"/>
  <c r="AA24" i="1"/>
  <c r="Z24" i="1"/>
  <c r="Y24" i="1"/>
  <c r="X24" i="1"/>
  <c r="W24" i="1"/>
  <c r="U24" i="1"/>
  <c r="T24" i="1"/>
  <c r="S24" i="1"/>
  <c r="R24" i="1"/>
  <c r="Q24" i="1"/>
  <c r="O24" i="1"/>
  <c r="N24" i="1"/>
  <c r="M24" i="1"/>
  <c r="L24" i="1"/>
  <c r="K24" i="1"/>
  <c r="J24" i="1"/>
  <c r="I24" i="1"/>
  <c r="H24" i="1"/>
  <c r="G24" i="1"/>
  <c r="E24" i="1"/>
  <c r="AI24" i="1"/>
  <c r="V24" i="1"/>
  <c r="G26" i="1" l="1"/>
  <c r="AH17" i="1" l="1"/>
  <c r="AH18" i="1"/>
  <c r="U17" i="1"/>
  <c r="U18" i="1"/>
  <c r="G19" i="1"/>
  <c r="H19" i="1"/>
  <c r="I19" i="1"/>
  <c r="J19" i="1"/>
  <c r="K19" i="1"/>
  <c r="L19" i="1"/>
  <c r="M19" i="1"/>
  <c r="N19" i="1"/>
  <c r="O19" i="1"/>
  <c r="Q19" i="1"/>
  <c r="R19" i="1"/>
  <c r="S19" i="1"/>
  <c r="T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F17" i="1"/>
  <c r="F18" i="1"/>
  <c r="U15" i="1" l="1"/>
  <c r="U16" i="1"/>
  <c r="AH15" i="1"/>
  <c r="AH16" i="1"/>
  <c r="F15" i="1"/>
  <c r="F16" i="1"/>
  <c r="AH19" i="1" l="1"/>
  <c r="U19" i="1"/>
  <c r="F19" i="1"/>
  <c r="Y32" i="2" l="1"/>
  <c r="W32" i="2"/>
  <c r="V32" i="2"/>
  <c r="U32" i="2"/>
  <c r="D32" i="2" s="1"/>
  <c r="T32" i="2"/>
  <c r="S32" i="2"/>
  <c r="Q32" i="2"/>
  <c r="R31" i="2"/>
  <c r="Q31" i="2"/>
  <c r="Q30" i="2"/>
  <c r="R29" i="2"/>
  <c r="Q29" i="2"/>
  <c r="X28" i="2"/>
  <c r="R28" i="2"/>
  <c r="Q28" i="2"/>
  <c r="X27" i="2"/>
  <c r="R27" i="2"/>
  <c r="Q27" i="2"/>
  <c r="Q26" i="2"/>
  <c r="R25" i="2"/>
  <c r="Q25" i="2"/>
  <c r="R24" i="2"/>
  <c r="Q24" i="2"/>
  <c r="X23" i="2"/>
  <c r="R23" i="2"/>
  <c r="Q23" i="2"/>
  <c r="X22" i="2"/>
  <c r="R22" i="2"/>
  <c r="Q22" i="2"/>
  <c r="Q21" i="2"/>
  <c r="X20" i="2"/>
  <c r="R20" i="2"/>
  <c r="Q20" i="2"/>
  <c r="X19" i="2"/>
  <c r="R19" i="2"/>
  <c r="Q19" i="2"/>
  <c r="X18" i="2"/>
  <c r="R18" i="2"/>
  <c r="Q18" i="2"/>
  <c r="X17" i="2"/>
  <c r="R17" i="2"/>
  <c r="Q17" i="2"/>
  <c r="X16" i="2"/>
  <c r="R16" i="2"/>
  <c r="Q16" i="2"/>
  <c r="X15" i="2"/>
  <c r="R15" i="2"/>
  <c r="Q15" i="2"/>
  <c r="X14" i="2"/>
  <c r="R14" i="2"/>
  <c r="Q14" i="2"/>
  <c r="X13" i="2"/>
  <c r="R13" i="2"/>
  <c r="Q13" i="2"/>
  <c r="X12" i="2"/>
  <c r="R12" i="2"/>
  <c r="Q12" i="2"/>
  <c r="X11" i="2"/>
  <c r="R11" i="2"/>
  <c r="Q11" i="2"/>
  <c r="X10" i="2"/>
  <c r="R10" i="2"/>
  <c r="Q10" i="2"/>
  <c r="L32" i="2"/>
  <c r="J32" i="2"/>
  <c r="I32" i="2"/>
  <c r="H32" i="2"/>
  <c r="G32" i="2"/>
  <c r="F32" i="2"/>
  <c r="E31" i="2"/>
  <c r="D31" i="2"/>
  <c r="D30" i="2"/>
  <c r="E29" i="2"/>
  <c r="D29" i="2"/>
  <c r="K28" i="2"/>
  <c r="E28" i="2"/>
  <c r="D28" i="2"/>
  <c r="K27" i="2"/>
  <c r="E27" i="2"/>
  <c r="D27" i="2"/>
  <c r="D26" i="2"/>
  <c r="E25" i="2"/>
  <c r="D25" i="2"/>
  <c r="E24" i="2"/>
  <c r="D24" i="2"/>
  <c r="K23" i="2"/>
  <c r="E23" i="2"/>
  <c r="D23" i="2"/>
  <c r="K22" i="2"/>
  <c r="E22" i="2"/>
  <c r="D22" i="2"/>
  <c r="D21" i="2"/>
  <c r="K20" i="2"/>
  <c r="D20" i="2"/>
  <c r="E20" i="2" s="1"/>
  <c r="K19" i="2"/>
  <c r="D19" i="2"/>
  <c r="E19" i="2" s="1"/>
  <c r="K18" i="2"/>
  <c r="D18" i="2"/>
  <c r="E18" i="2" s="1"/>
  <c r="K17" i="2"/>
  <c r="D17" i="2"/>
  <c r="E17" i="2" s="1"/>
  <c r="K16" i="2"/>
  <c r="D16" i="2"/>
  <c r="E16" i="2" s="1"/>
  <c r="K15" i="2"/>
  <c r="D15" i="2"/>
  <c r="E15" i="2" s="1"/>
  <c r="K14" i="2"/>
  <c r="D14" i="2"/>
  <c r="E14" i="2" s="1"/>
  <c r="K13" i="2"/>
  <c r="D13" i="2"/>
  <c r="E13" i="2" s="1"/>
  <c r="K12" i="2"/>
  <c r="D12" i="2"/>
  <c r="E12" i="2" s="1"/>
  <c r="K11" i="2"/>
  <c r="D11" i="2"/>
  <c r="E11" i="2" s="1"/>
  <c r="K10" i="2"/>
  <c r="D10" i="2"/>
  <c r="E10" i="2" s="1"/>
  <c r="F21" i="1" l="1"/>
  <c r="X32" i="2"/>
  <c r="R32" i="2"/>
  <c r="K32" i="2"/>
  <c r="E32" i="2"/>
  <c r="F28" i="1" l="1"/>
  <c r="G28" i="1" s="1"/>
  <c r="G21" i="1"/>
</calcChain>
</file>

<file path=xl/sharedStrings.xml><?xml version="1.0" encoding="utf-8"?>
<sst xmlns="http://schemas.openxmlformats.org/spreadsheetml/2006/main" count="238" uniqueCount="119">
  <si>
    <t>Индекс</t>
  </si>
  <si>
    <t>Дисциплины</t>
  </si>
  <si>
    <t>Преподаватель</t>
  </si>
  <si>
    <t>ЛПЗ</t>
  </si>
  <si>
    <t>Теор. занятие</t>
  </si>
  <si>
    <t>Практ. занятие</t>
  </si>
  <si>
    <t>Курс. работа</t>
  </si>
  <si>
    <t>БО СПО "Няганский профессиональный колледж"</t>
  </si>
  <si>
    <t>Образовательный уровень СПО:</t>
  </si>
  <si>
    <t>ПЛАН УЧЕБНОГО ПРОЦЕССА на 2013-2014 учебный год</t>
  </si>
  <si>
    <t>ОГСЭ.03</t>
  </si>
  <si>
    <t>Иностранный язык</t>
  </si>
  <si>
    <t>ОГСЭ.04</t>
  </si>
  <si>
    <t>Физическая культура</t>
  </si>
  <si>
    <t>ЕН.01</t>
  </si>
  <si>
    <t>Математика</t>
  </si>
  <si>
    <t>ЕН.02</t>
  </si>
  <si>
    <t>Информатика</t>
  </si>
  <si>
    <t>ЕН.03</t>
  </si>
  <si>
    <t>Физика</t>
  </si>
  <si>
    <t>ОП.05</t>
  </si>
  <si>
    <t>Охрана труда</t>
  </si>
  <si>
    <t>ОП.06</t>
  </si>
  <si>
    <t>Инженерная графика</t>
  </si>
  <si>
    <t>ОП.07</t>
  </si>
  <si>
    <t>Техническая механика</t>
  </si>
  <si>
    <t>ОП.08</t>
  </si>
  <si>
    <t>Материаловедение</t>
  </si>
  <si>
    <t>ОП.09</t>
  </si>
  <si>
    <t>Электротехника и электроника</t>
  </si>
  <si>
    <t>ОП.10</t>
  </si>
  <si>
    <t>Метрология, стандартизация и сертификация</t>
  </si>
  <si>
    <t>ПМ.01</t>
  </si>
  <si>
    <t>МДК.01.01</t>
  </si>
  <si>
    <t>Технология сварочных работ</t>
  </si>
  <si>
    <t>МДК.01.02</t>
  </si>
  <si>
    <t>Основное оборудование для производства сварных конструкций</t>
  </si>
  <si>
    <t>УП.01</t>
  </si>
  <si>
    <t>Учебная практика</t>
  </si>
  <si>
    <t>ПП.01</t>
  </si>
  <si>
    <t>Производственная практика (по профилю специальности)</t>
  </si>
  <si>
    <t>ПМ.05</t>
  </si>
  <si>
    <t>Выполнение работ по одной или нескольким профессиям рабочих-электрогазосварщик</t>
  </si>
  <si>
    <t>МДК.05.01</t>
  </si>
  <si>
    <t>Основы сварочного дела</t>
  </si>
  <si>
    <t>МДК.05.02</t>
  </si>
  <si>
    <t>Производство сварных конструкций</t>
  </si>
  <si>
    <t>УП.05</t>
  </si>
  <si>
    <t>ПМ.06</t>
  </si>
  <si>
    <t>Выполнение электросварочных и газосварочных работ</t>
  </si>
  <si>
    <t>МДК.06.01</t>
  </si>
  <si>
    <t>Технология кислородной резки металлов</t>
  </si>
  <si>
    <t>Подготовка и осуществление технологических процессов изготовления сварных конструкций</t>
  </si>
  <si>
    <t>Квалификация: техник</t>
  </si>
  <si>
    <t>итого:</t>
  </si>
  <si>
    <t xml:space="preserve">Количество студентов: </t>
  </si>
  <si>
    <t>МАКСИМАЛЬНА учебная нагрузка, час.</t>
  </si>
  <si>
    <t>Сам. Работа</t>
  </si>
  <si>
    <t>1 группа</t>
  </si>
  <si>
    <t>2 группа</t>
  </si>
  <si>
    <t>Курс обучения: 2</t>
  </si>
  <si>
    <t>Всего за 3 сем.</t>
  </si>
  <si>
    <t>Э (к)</t>
  </si>
  <si>
    <t>Цгоева М.Д. Бакланова Л.И.</t>
  </si>
  <si>
    <t>Мангушев Р.Р.</t>
  </si>
  <si>
    <t>Ажулаева П.М.</t>
  </si>
  <si>
    <t>Пасюта С.И.</t>
  </si>
  <si>
    <t>Шарипова С.А.</t>
  </si>
  <si>
    <t>Воловицкая С.Н.</t>
  </si>
  <si>
    <t xml:space="preserve">Гайнетдинова А.К.  </t>
  </si>
  <si>
    <t>2014-2015 учебный год, часов</t>
  </si>
  <si>
    <t>Форма контроля (экз, экз.квал)</t>
  </si>
  <si>
    <t>всего за год</t>
  </si>
  <si>
    <t>БУ  "Няганский технологический колледж"</t>
  </si>
  <si>
    <t>1 семестр, часов</t>
  </si>
  <si>
    <t>2 семестр, часов</t>
  </si>
  <si>
    <t>Производственная практика</t>
  </si>
  <si>
    <t>Всего за1 сем.</t>
  </si>
  <si>
    <t>Всего за 2 сем.</t>
  </si>
  <si>
    <t>Курсовая  работа (проект) - аудиторная работа</t>
  </si>
  <si>
    <t>Курс. работа (проект) - рецензирование, руководство, подготовка к защите</t>
  </si>
  <si>
    <t>Форма промежуточной аттетсации</t>
  </si>
  <si>
    <t>ВКР</t>
  </si>
  <si>
    <t>Работа в ГЭК</t>
  </si>
  <si>
    <t>Практические занятия</t>
  </si>
  <si>
    <t>1 подгруппа</t>
  </si>
  <si>
    <t>2 подгруппа</t>
  </si>
  <si>
    <t>Самостоятельная работа (справочно)</t>
  </si>
  <si>
    <t>Аббревиатура группы</t>
  </si>
  <si>
    <t>Экзамены (письменные, устные, квалификационные)</t>
  </si>
  <si>
    <t>ИТОГО работы за год по тарификации:</t>
  </si>
  <si>
    <t>Заместитель директора по УР:</t>
  </si>
  <si>
    <t>Преподаватель / мастер ПО:</t>
  </si>
  <si>
    <t>Количество экземпляров: 2</t>
  </si>
  <si>
    <t>УТВЕРЖДАЮ:</t>
  </si>
  <si>
    <t>КАРТОЧКА УЧЕБНОЙ (ПРЕПОДАВАТЕЛЬСКОЙ) РАБОТЫ ПРЕПОДАВАТЕЛЯ / МАСТЕРА ПО</t>
  </si>
  <si>
    <t>К приказу №_________ от ____________________________</t>
  </si>
  <si>
    <t>Директор БУ "Няганский технологический колледж"</t>
  </si>
  <si>
    <t>________________________ Е.И.Насырова</t>
  </si>
  <si>
    <t>Урок, лекция</t>
  </si>
  <si>
    <t>Лабораторные занятия (**Практические занятия)</t>
  </si>
  <si>
    <t>* Консультации</t>
  </si>
  <si>
    <t>______________________</t>
  </si>
  <si>
    <t>Дмитриева В.В.</t>
  </si>
  <si>
    <t>ПП.03</t>
  </si>
  <si>
    <t>Преподаватель / мастер ПО: Лаптева Д.Р.</t>
  </si>
  <si>
    <t>ДОУ-23</t>
  </si>
  <si>
    <t>ДО-24</t>
  </si>
  <si>
    <t>ПП.07</t>
  </si>
  <si>
    <t>ПДП</t>
  </si>
  <si>
    <t xml:space="preserve">Производственная практика (преддипломная) </t>
  </si>
  <si>
    <t>Дипломный проект (работа)</t>
  </si>
  <si>
    <t>Категория: Б/К</t>
  </si>
  <si>
    <t>Вакансия (Лаптева Д.Р.)</t>
  </si>
  <si>
    <t>на 2025-2026 учебный год</t>
  </si>
  <si>
    <t>"______"________________ 2025 г.</t>
  </si>
  <si>
    <t>2025-2026 учебный год, часов</t>
  </si>
  <si>
    <t>ДЗ</t>
  </si>
  <si>
    <t>Демонстрационный экзамен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</si>
</sst>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8"/>
      <color indexed="8"/>
      <name val="Tahoma"/>
      <family val="2"/>
      <charset val="204"/>
    </font>
    <font>
      <b/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31" fillId="0" borderId="0"/>
  </cellStyleXfs>
  <cellXfs count="140">
    <xf numFmtId="0" fontId="0" fillId="0" borderId="0" xfId="0"/>
    <xf numFmtId="0" fontId="1" fillId="0" borderId="0" xfId="0" applyFont="1"/>
    <xf numFmtId="0" fontId="6" fillId="0" borderId="1" xfId="0" applyFont="1" applyBorder="1" applyAlignment="1">
      <alignment horizontal="center" vertical="center" textRotation="90"/>
    </xf>
    <xf numFmtId="0" fontId="9" fillId="0" borderId="0" xfId="0" applyFont="1"/>
    <xf numFmtId="0" fontId="10" fillId="0" borderId="1" xfId="1" applyFont="1" applyBorder="1" applyAlignment="1">
      <alignment horizontal="left" vertical="top" wrapText="1"/>
    </xf>
    <xf numFmtId="0" fontId="11" fillId="0" borderId="25" xfId="0" applyFont="1" applyBorder="1" applyAlignment="1">
      <alignment horizontal="center" vertical="top"/>
    </xf>
    <xf numFmtId="0" fontId="4" fillId="3" borderId="9" xfId="0" applyFont="1" applyFill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/>
    </xf>
    <xf numFmtId="0" fontId="10" fillId="0" borderId="2" xfId="1" applyFont="1" applyBorder="1" applyAlignment="1">
      <alignment horizontal="left" vertical="top" wrapText="1"/>
    </xf>
    <xf numFmtId="0" fontId="13" fillId="0" borderId="6" xfId="1" applyFont="1" applyBorder="1" applyAlignment="1">
      <alignment horizontal="left" vertical="top" wrapText="1"/>
    </xf>
    <xf numFmtId="0" fontId="10" fillId="4" borderId="7" xfId="0" applyFont="1" applyFill="1" applyBorder="1" applyAlignment="1">
      <alignment horizontal="center" vertical="top"/>
    </xf>
    <xf numFmtId="0" fontId="13" fillId="4" borderId="6" xfId="0" applyFont="1" applyFill="1" applyBorder="1" applyAlignment="1">
      <alignment horizontal="center" vertical="top"/>
    </xf>
    <xf numFmtId="0" fontId="13" fillId="5" borderId="18" xfId="0" applyFont="1" applyFill="1" applyBorder="1" applyAlignment="1">
      <alignment horizontal="center" vertical="top" wrapText="1"/>
    </xf>
    <xf numFmtId="0" fontId="10" fillId="0" borderId="9" xfId="1" applyFont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10" fillId="0" borderId="19" xfId="1" applyFont="1" applyBorder="1" applyAlignment="1">
      <alignment horizontal="left" vertical="top" wrapText="1"/>
    </xf>
    <xf numFmtId="0" fontId="11" fillId="0" borderId="27" xfId="0" applyFont="1" applyBorder="1" applyAlignment="1">
      <alignment horizontal="center" vertical="top"/>
    </xf>
    <xf numFmtId="0" fontId="11" fillId="0" borderId="19" xfId="0" applyFont="1" applyBorder="1" applyAlignment="1">
      <alignment horizontal="center" vertical="top"/>
    </xf>
    <xf numFmtId="0" fontId="11" fillId="0" borderId="16" xfId="0" applyFont="1" applyBorder="1" applyAlignment="1">
      <alignment horizontal="center" vertical="top"/>
    </xf>
    <xf numFmtId="0" fontId="11" fillId="4" borderId="26" xfId="0" applyFont="1" applyFill="1" applyBorder="1" applyAlignment="1">
      <alignment horizontal="center" vertical="top"/>
    </xf>
    <xf numFmtId="0" fontId="4" fillId="4" borderId="6" xfId="0" applyFont="1" applyFill="1" applyBorder="1" applyAlignment="1">
      <alignment horizontal="center" vertical="top"/>
    </xf>
    <xf numFmtId="0" fontId="11" fillId="4" borderId="7" xfId="0" applyFont="1" applyFill="1" applyBorder="1" applyAlignment="1">
      <alignment horizontal="center" vertical="top"/>
    </xf>
    <xf numFmtId="0" fontId="11" fillId="4" borderId="8" xfId="0" applyFont="1" applyFill="1" applyBorder="1" applyAlignment="1">
      <alignment horizontal="center" vertical="top"/>
    </xf>
    <xf numFmtId="0" fontId="10" fillId="0" borderId="17" xfId="1" applyFont="1" applyBorder="1" applyAlignment="1">
      <alignment horizontal="left" vertical="top" wrapText="1"/>
    </xf>
    <xf numFmtId="0" fontId="13" fillId="0" borderId="20" xfId="1" applyFont="1" applyBorder="1" applyAlignment="1">
      <alignment horizontal="left" vertical="top" wrapText="1"/>
    </xf>
    <xf numFmtId="0" fontId="10" fillId="0" borderId="20" xfId="1" applyFont="1" applyBorder="1" applyAlignment="1">
      <alignment horizontal="left" vertical="top" wrapText="1"/>
    </xf>
    <xf numFmtId="0" fontId="4" fillId="3" borderId="17" xfId="0" applyFont="1" applyFill="1" applyBorder="1" applyAlignment="1">
      <alignment horizontal="center" vertical="top"/>
    </xf>
    <xf numFmtId="0" fontId="4" fillId="0" borderId="20" xfId="0" applyFont="1" applyBorder="1" applyAlignment="1">
      <alignment horizontal="center" vertical="top"/>
    </xf>
    <xf numFmtId="0" fontId="10" fillId="2" borderId="1" xfId="1" applyFont="1" applyFill="1" applyBorder="1" applyAlignment="1">
      <alignment horizontal="left" vertical="top" wrapText="1"/>
    </xf>
    <xf numFmtId="0" fontId="15" fillId="0" borderId="0" xfId="0" applyFont="1"/>
    <xf numFmtId="0" fontId="14" fillId="0" borderId="0" xfId="0" applyFont="1"/>
    <xf numFmtId="0" fontId="17" fillId="0" borderId="0" xfId="0" applyFont="1"/>
    <xf numFmtId="0" fontId="11" fillId="0" borderId="28" xfId="0" applyFont="1" applyBorder="1" applyAlignment="1">
      <alignment horizontal="center" vertical="top"/>
    </xf>
    <xf numFmtId="0" fontId="11" fillId="2" borderId="10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top"/>
    </xf>
    <xf numFmtId="0" fontId="11" fillId="2" borderId="2" xfId="0" applyFont="1" applyFill="1" applyBorder="1" applyAlignment="1">
      <alignment horizontal="center" vertical="top"/>
    </xf>
    <xf numFmtId="0" fontId="11" fillId="2" borderId="19" xfId="0" applyFont="1" applyFill="1" applyBorder="1" applyAlignment="1">
      <alignment horizontal="center" vertical="top"/>
    </xf>
    <xf numFmtId="0" fontId="11" fillId="2" borderId="16" xfId="0" applyFont="1" applyFill="1" applyBorder="1" applyAlignment="1">
      <alignment horizontal="center" vertical="top"/>
    </xf>
    <xf numFmtId="0" fontId="13" fillId="0" borderId="26" xfId="1" applyFont="1" applyBorder="1" applyAlignment="1">
      <alignment horizontal="left" vertical="top" wrapText="1"/>
    </xf>
    <xf numFmtId="0" fontId="10" fillId="0" borderId="25" xfId="1" applyFont="1" applyBorder="1" applyAlignment="1">
      <alignment horizontal="left" vertical="top" wrapText="1"/>
    </xf>
    <xf numFmtId="0" fontId="10" fillId="0" borderId="27" xfId="1" applyFont="1" applyBorder="1" applyAlignment="1">
      <alignment horizontal="left" vertical="top" wrapText="1"/>
    </xf>
    <xf numFmtId="0" fontId="4" fillId="4" borderId="31" xfId="0" applyFont="1" applyFill="1" applyBorder="1" applyAlignment="1">
      <alignment horizontal="center" vertical="top"/>
    </xf>
    <xf numFmtId="0" fontId="11" fillId="4" borderId="4" xfId="0" applyFont="1" applyFill="1" applyBorder="1" applyAlignment="1">
      <alignment horizontal="center" vertical="top"/>
    </xf>
    <xf numFmtId="0" fontId="11" fillId="4" borderId="13" xfId="0" applyFont="1" applyFill="1" applyBorder="1" applyAlignment="1">
      <alignment horizontal="center" vertical="top"/>
    </xf>
    <xf numFmtId="0" fontId="11" fillId="4" borderId="24" xfId="0" applyFont="1" applyFill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16" fillId="0" borderId="0" xfId="0" applyFont="1"/>
    <xf numFmtId="0" fontId="4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25" fillId="0" borderId="0" xfId="0" applyFont="1"/>
    <xf numFmtId="0" fontId="26" fillId="8" borderId="18" xfId="0" applyFont="1" applyFill="1" applyBorder="1" applyAlignment="1">
      <alignment horizontal="center"/>
    </xf>
    <xf numFmtId="2" fontId="26" fillId="8" borderId="18" xfId="0" applyNumberFormat="1" applyFont="1" applyFill="1" applyBorder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16" fillId="2" borderId="0" xfId="0" applyFont="1" applyFill="1"/>
    <xf numFmtId="0" fontId="21" fillId="2" borderId="1" xfId="0" applyFont="1" applyFill="1" applyBorder="1" applyAlignment="1">
      <alignment horizontal="center" vertical="top"/>
    </xf>
    <xf numFmtId="0" fontId="21" fillId="6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top"/>
    </xf>
    <xf numFmtId="0" fontId="21" fillId="6" borderId="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top"/>
    </xf>
    <xf numFmtId="0" fontId="22" fillId="2" borderId="1" xfId="0" applyFont="1" applyFill="1" applyBorder="1" applyAlignment="1">
      <alignment horizontal="center" vertical="top"/>
    </xf>
    <xf numFmtId="0" fontId="22" fillId="7" borderId="1" xfId="0" applyFont="1" applyFill="1" applyBorder="1" applyAlignment="1">
      <alignment horizontal="center"/>
    </xf>
    <xf numFmtId="0" fontId="21" fillId="7" borderId="1" xfId="1" applyFont="1" applyFill="1" applyBorder="1" applyAlignment="1">
      <alignment horizontal="left" vertical="top" wrapText="1"/>
    </xf>
    <xf numFmtId="0" fontId="22" fillId="7" borderId="1" xfId="1" applyFont="1" applyFill="1" applyBorder="1" applyAlignment="1">
      <alignment horizontal="left" vertical="top" wrapText="1"/>
    </xf>
    <xf numFmtId="0" fontId="22" fillId="7" borderId="1" xfId="0" applyFont="1" applyFill="1" applyBorder="1" applyAlignment="1">
      <alignment horizontal="center" vertical="top"/>
    </xf>
    <xf numFmtId="0" fontId="24" fillId="2" borderId="1" xfId="0" applyFont="1" applyFill="1" applyBorder="1" applyAlignment="1">
      <alignment horizontal="center" vertical="center" textRotation="90"/>
    </xf>
    <xf numFmtId="0" fontId="21" fillId="0" borderId="0" xfId="0" applyFont="1"/>
    <xf numFmtId="0" fontId="21" fillId="2" borderId="4" xfId="0" applyFont="1" applyFill="1" applyBorder="1" applyAlignment="1">
      <alignment horizontal="center" vertical="top"/>
    </xf>
    <xf numFmtId="0" fontId="22" fillId="4" borderId="32" xfId="0" applyFont="1" applyFill="1" applyBorder="1" applyAlignment="1">
      <alignment horizontal="center" vertical="top"/>
    </xf>
    <xf numFmtId="0" fontId="33" fillId="2" borderId="1" xfId="0" applyFont="1" applyFill="1" applyBorder="1" applyAlignment="1">
      <alignment horizontal="center" vertical="top" wrapText="1"/>
    </xf>
    <xf numFmtId="0" fontId="21" fillId="2" borderId="4" xfId="0" applyFont="1" applyFill="1" applyBorder="1" applyAlignment="1">
      <alignment horizontal="left" vertical="top" wrapText="1"/>
    </xf>
    <xf numFmtId="0" fontId="34" fillId="2" borderId="1" xfId="0" applyFont="1" applyFill="1" applyBorder="1" applyAlignment="1">
      <alignment horizontal="center" vertical="top" wrapText="1"/>
    </xf>
    <xf numFmtId="0" fontId="21" fillId="2" borderId="1" xfId="0" applyFont="1" applyFill="1" applyBorder="1" applyAlignment="1">
      <alignment horizontal="left" vertical="top" wrapText="1"/>
    </xf>
    <xf numFmtId="0" fontId="15" fillId="8" borderId="18" xfId="0" applyFont="1" applyFill="1" applyBorder="1" applyAlignment="1">
      <alignment horizontal="center"/>
    </xf>
    <xf numFmtId="2" fontId="15" fillId="8" borderId="18" xfId="0" applyNumberFormat="1" applyFont="1" applyFill="1" applyBorder="1" applyAlignment="1">
      <alignment horizontal="center"/>
    </xf>
    <xf numFmtId="0" fontId="22" fillId="4" borderId="34" xfId="0" applyFont="1" applyFill="1" applyBorder="1" applyAlignment="1">
      <alignment horizontal="center" vertical="top"/>
    </xf>
    <xf numFmtId="0" fontId="21" fillId="0" borderId="1" xfId="0" applyFont="1" applyBorder="1" applyAlignment="1">
      <alignment horizontal="center" vertical="top"/>
    </xf>
    <xf numFmtId="0" fontId="21" fillId="0" borderId="1" xfId="0" applyFont="1" applyBorder="1" applyAlignment="1">
      <alignment horizontal="left" vertical="top"/>
    </xf>
    <xf numFmtId="0" fontId="21" fillId="0" borderId="0" xfId="0" applyFont="1"/>
    <xf numFmtId="0" fontId="21" fillId="2" borderId="1" xfId="1" applyFont="1" applyFill="1" applyBorder="1" applyAlignment="1">
      <alignment vertical="top" wrapText="1"/>
    </xf>
    <xf numFmtId="0" fontId="21" fillId="2" borderId="2" xfId="1" applyFont="1" applyFill="1" applyBorder="1" applyAlignment="1">
      <alignment vertical="top" wrapText="1"/>
    </xf>
    <xf numFmtId="0" fontId="10" fillId="0" borderId="0" xfId="0" applyFont="1"/>
    <xf numFmtId="0" fontId="35" fillId="0" borderId="0" xfId="0" applyFont="1"/>
    <xf numFmtId="0" fontId="32" fillId="4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textRotation="90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top"/>
    </xf>
    <xf numFmtId="0" fontId="24" fillId="2" borderId="33" xfId="0" applyFont="1" applyFill="1" applyBorder="1" applyAlignment="1">
      <alignment horizontal="center" vertical="top"/>
    </xf>
    <xf numFmtId="0" fontId="24" fillId="2" borderId="32" xfId="0" applyFont="1" applyFill="1" applyBorder="1" applyAlignment="1">
      <alignment horizontal="center" vertical="top"/>
    </xf>
    <xf numFmtId="0" fontId="22" fillId="0" borderId="0" xfId="0" applyFont="1"/>
    <xf numFmtId="0" fontId="21" fillId="0" borderId="0" xfId="0" applyFont="1"/>
    <xf numFmtId="0" fontId="23" fillId="0" borderId="0" xfId="0" applyFont="1"/>
    <xf numFmtId="0" fontId="24" fillId="0" borderId="1" xfId="0" applyFont="1" applyBorder="1" applyAlignment="1">
      <alignment horizontal="center" vertical="center" textRotation="90"/>
    </xf>
    <xf numFmtId="0" fontId="24" fillId="0" borderId="1" xfId="0" applyFont="1" applyBorder="1" applyAlignment="1">
      <alignment horizontal="center" vertical="top"/>
    </xf>
    <xf numFmtId="0" fontId="32" fillId="2" borderId="5" xfId="0" applyFont="1" applyFill="1" applyBorder="1" applyAlignment="1">
      <alignment horizontal="center" vertical="top"/>
    </xf>
    <xf numFmtId="0" fontId="32" fillId="2" borderId="33" xfId="0" applyFont="1" applyFill="1" applyBorder="1" applyAlignment="1">
      <alignment horizontal="center" vertical="top"/>
    </xf>
    <xf numFmtId="0" fontId="32" fillId="2" borderId="32" xfId="0" applyFont="1" applyFill="1" applyBorder="1" applyAlignment="1">
      <alignment horizontal="center" vertical="top"/>
    </xf>
    <xf numFmtId="0" fontId="13" fillId="4" borderId="26" xfId="1" applyFont="1" applyFill="1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13" fillId="4" borderId="29" xfId="1" applyFont="1" applyFill="1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13" fillId="4" borderId="12" xfId="1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6" fillId="0" borderId="22" xfId="0" applyFont="1" applyBorder="1" applyAlignment="1">
      <alignment horizontal="center" vertical="center" textRotation="90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8" fillId="0" borderId="6" xfId="0" applyFont="1" applyBorder="1" applyAlignment="1">
      <alignment horizontal="center" vertical="top"/>
    </xf>
    <xf numFmtId="0" fontId="18" fillId="0" borderId="7" xfId="0" applyFont="1" applyBorder="1" applyAlignment="1">
      <alignment horizontal="center" vertical="top"/>
    </xf>
    <xf numFmtId="0" fontId="19" fillId="0" borderId="8" xfId="0" applyFont="1" applyBorder="1" applyAlignment="1">
      <alignment horizontal="center" vertical="top"/>
    </xf>
    <xf numFmtId="0" fontId="8" fillId="3" borderId="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textRotation="90" wrapText="1"/>
    </xf>
    <xf numFmtId="0" fontId="14" fillId="0" borderId="14" xfId="0" applyFont="1" applyBorder="1"/>
    <xf numFmtId="0" fontId="16" fillId="0" borderId="14" xfId="0" applyFont="1" applyBorder="1"/>
    <xf numFmtId="0" fontId="22" fillId="9" borderId="1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 textRotation="90" wrapText="1"/>
    </xf>
    <xf numFmtId="0" fontId="24" fillId="2" borderId="4" xfId="0" applyFont="1" applyFill="1" applyBorder="1" applyAlignment="1">
      <alignment horizontal="center" vertical="center" textRotation="90" wrapText="1"/>
    </xf>
  </cellXfs>
  <cellStyles count="3">
    <cellStyle name="Обычный" xfId="0" builtinId="0"/>
    <cellStyle name="Обычный 2" xfId="1" xr:uid="{00000000-0005-0000-0000-000001000000}"/>
    <cellStyle name="Обычный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207"/>
  <sheetViews>
    <sheetView tabSelected="1" zoomScale="60" zoomScaleNormal="60" zoomScalePageLayoutView="50" workbookViewId="0">
      <selection activeCell="Y29" sqref="Y29"/>
    </sheetView>
  </sheetViews>
  <sheetFormatPr defaultRowHeight="15" x14ac:dyDescent="0.25"/>
  <cols>
    <col min="1" max="1" width="11.5703125" style="3" customWidth="1"/>
    <col min="2" max="2" width="14" style="3" customWidth="1"/>
    <col min="3" max="3" width="37.5703125" style="3" customWidth="1"/>
    <col min="4" max="4" width="29.5703125" style="3" customWidth="1"/>
    <col min="5" max="5" width="9" style="3" customWidth="1"/>
    <col min="6" max="6" width="9.85546875" style="3" customWidth="1"/>
    <col min="7" max="7" width="10" style="3" customWidth="1"/>
    <col min="8" max="8" width="5.7109375" style="3" customWidth="1"/>
    <col min="9" max="10" width="6" style="3" customWidth="1"/>
    <col min="11" max="12" width="5.7109375" style="3" customWidth="1"/>
    <col min="13" max="13" width="6.28515625" style="3" customWidth="1"/>
    <col min="14" max="14" width="6" style="3" customWidth="1"/>
    <col min="15" max="16" width="5.28515625" style="3" customWidth="1"/>
    <col min="17" max="17" width="6.7109375" style="3" customWidth="1"/>
    <col min="18" max="18" width="8.140625" style="3" customWidth="1"/>
    <col min="19" max="19" width="5" style="3" customWidth="1"/>
    <col min="20" max="20" width="5.7109375" style="3" customWidth="1"/>
    <col min="21" max="21" width="6" style="3" customWidth="1"/>
    <col min="22" max="22" width="6.140625" style="3" customWidth="1"/>
    <col min="23" max="23" width="5.7109375" style="3" customWidth="1"/>
    <col min="24" max="25" width="6" style="3" customWidth="1"/>
    <col min="26" max="30" width="5.7109375" style="3" customWidth="1"/>
    <col min="31" max="31" width="5.5703125" style="3" customWidth="1"/>
    <col min="32" max="32" width="5.7109375" style="3" customWidth="1"/>
    <col min="33" max="33" width="6.140625" style="3" customWidth="1"/>
    <col min="34" max="34" width="6.7109375" style="3" customWidth="1"/>
    <col min="35" max="35" width="6.140625" style="3" customWidth="1"/>
    <col min="36" max="36" width="6.5703125" style="3" customWidth="1"/>
    <col min="37" max="37" width="7.85546875" style="3" customWidth="1"/>
    <col min="38" max="38" width="5.42578125" style="3" customWidth="1"/>
    <col min="39" max="39" width="5" style="3" customWidth="1"/>
    <col min="40" max="40" width="6" style="3" customWidth="1"/>
    <col min="41" max="41" width="6.85546875" style="3" customWidth="1"/>
    <col min="42" max="42" width="7.5703125" style="3" customWidth="1"/>
    <col min="43" max="43" width="5" style="3" customWidth="1"/>
    <col min="44" max="44" width="5.7109375" style="3" customWidth="1"/>
    <col min="45" max="45" width="5.5703125" style="3" customWidth="1"/>
    <col min="46" max="46" width="5.7109375" style="3" customWidth="1"/>
    <col min="47" max="47" width="24" style="3" customWidth="1"/>
  </cols>
  <sheetData>
    <row r="1" spans="1:50" s="55" customFormat="1" ht="18.75" x14ac:dyDescent="0.3">
      <c r="B1" s="33" t="s">
        <v>73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2" t="s">
        <v>94</v>
      </c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</row>
    <row r="2" spans="1:50" s="55" customFormat="1" ht="18.75" x14ac:dyDescent="0.3"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 t="s">
        <v>97</v>
      </c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</row>
    <row r="3" spans="1:50" s="55" customFormat="1" ht="18.75" x14ac:dyDescent="0.3">
      <c r="A3" s="53"/>
      <c r="B3" s="52" t="s">
        <v>95</v>
      </c>
      <c r="C3" s="52"/>
      <c r="D3" s="52"/>
      <c r="E3" s="52"/>
      <c r="F3" s="52"/>
      <c r="G3" s="51"/>
      <c r="H3" s="51"/>
      <c r="I3" s="51"/>
      <c r="J3" s="51"/>
      <c r="K3" s="51"/>
      <c r="L3" s="51"/>
      <c r="M3" s="51"/>
      <c r="N3" s="51"/>
      <c r="O3" s="51"/>
      <c r="P3" s="91"/>
      <c r="Q3" s="51"/>
      <c r="R3" s="51"/>
      <c r="S3" s="51"/>
      <c r="T3" s="51"/>
      <c r="U3" s="52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</row>
    <row r="4" spans="1:50" s="55" customFormat="1" ht="18.75" x14ac:dyDescent="0.3">
      <c r="A4" s="53"/>
      <c r="B4" s="102" t="s">
        <v>114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51"/>
      <c r="Z4" s="51"/>
      <c r="AA4" s="51"/>
      <c r="AB4" s="51"/>
      <c r="AC4" s="51"/>
      <c r="AD4" s="51"/>
      <c r="AE4" s="51"/>
      <c r="AF4" s="51"/>
      <c r="AG4" s="51"/>
      <c r="AH4" s="51" t="s">
        <v>98</v>
      </c>
      <c r="AI4" s="51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</row>
    <row r="5" spans="1:50" s="55" customFormat="1" ht="20.25" x14ac:dyDescent="0.3">
      <c r="A5" s="53"/>
      <c r="B5" s="51" t="s">
        <v>105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91"/>
      <c r="Q5" s="51"/>
      <c r="R5" s="51"/>
      <c r="S5" s="52"/>
      <c r="T5" s="52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2"/>
      <c r="AH5" s="95" t="s">
        <v>115</v>
      </c>
      <c r="AI5" s="51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</row>
    <row r="6" spans="1:50" s="55" customFormat="1" ht="18.75" x14ac:dyDescent="0.3">
      <c r="A6" s="53"/>
      <c r="B6" s="103" t="s">
        <v>112</v>
      </c>
      <c r="C6" s="104"/>
      <c r="D6" s="51"/>
      <c r="E6" s="52"/>
      <c r="F6" s="51"/>
      <c r="G6" s="51"/>
      <c r="H6" s="51"/>
      <c r="I6" s="51"/>
      <c r="J6" s="51"/>
      <c r="K6" s="51"/>
      <c r="L6" s="51"/>
      <c r="M6" s="51"/>
      <c r="N6" s="51"/>
      <c r="O6" s="51"/>
      <c r="P6" s="9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3"/>
      <c r="AJ6" s="52"/>
      <c r="AK6" s="53"/>
      <c r="AL6" s="53"/>
      <c r="AM6" s="53"/>
      <c r="AN6" s="53"/>
      <c r="AO6" s="53"/>
      <c r="AP6" s="53"/>
      <c r="AQ6" s="53"/>
      <c r="AR6" s="53"/>
      <c r="AS6" s="53"/>
      <c r="AT6" s="53"/>
    </row>
    <row r="7" spans="1:50" s="55" customFormat="1" ht="18.75" x14ac:dyDescent="0.3">
      <c r="A7" s="53"/>
      <c r="B7" s="51"/>
      <c r="C7" s="53"/>
      <c r="D7" s="51"/>
      <c r="E7" s="52"/>
      <c r="F7" s="51"/>
      <c r="G7" s="51"/>
      <c r="H7" s="51"/>
      <c r="I7" s="51"/>
      <c r="J7" s="51"/>
      <c r="K7" s="51"/>
      <c r="L7" s="51"/>
      <c r="M7" s="51"/>
      <c r="N7" s="51"/>
      <c r="O7" s="51"/>
      <c r="P7" s="9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 t="s">
        <v>96</v>
      </c>
      <c r="AT7" s="53"/>
    </row>
    <row r="8" spans="1:50" s="55" customFormat="1" ht="18.75" x14ac:dyDescent="0.3">
      <c r="A8" s="53"/>
      <c r="B8" s="51"/>
      <c r="C8" s="53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9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3"/>
      <c r="AI8" s="53"/>
      <c r="AJ8" s="52"/>
      <c r="AK8" s="53"/>
      <c r="AL8" s="53"/>
      <c r="AM8" s="53"/>
      <c r="AN8" s="53"/>
      <c r="AO8" s="53"/>
      <c r="AP8" s="53"/>
      <c r="AQ8" s="53"/>
      <c r="AR8" s="53"/>
      <c r="AS8" s="53"/>
      <c r="AT8" s="53"/>
    </row>
    <row r="9" spans="1:50" s="55" customFormat="1" ht="18.75" x14ac:dyDescent="0.3">
      <c r="A9" s="53"/>
      <c r="B9" s="51"/>
      <c r="C9" s="53"/>
      <c r="D9" s="51"/>
      <c r="E9" s="52"/>
      <c r="F9" s="51"/>
      <c r="G9" s="51"/>
      <c r="H9" s="51"/>
      <c r="I9" s="51"/>
      <c r="J9" s="51"/>
      <c r="K9" s="51"/>
      <c r="L9" s="51"/>
      <c r="M9" s="51"/>
      <c r="N9" s="51"/>
      <c r="O9" s="51"/>
      <c r="P9" s="9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 t="s">
        <v>96</v>
      </c>
      <c r="AT9" s="53"/>
    </row>
    <row r="10" spans="1:50" s="55" customFormat="1" ht="18.75" x14ac:dyDescent="0.3">
      <c r="A10" s="53"/>
      <c r="B10" s="51"/>
      <c r="C10" s="53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9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3"/>
      <c r="AI10" s="53"/>
      <c r="AJ10" s="52"/>
      <c r="AK10" s="53"/>
      <c r="AL10" s="53"/>
      <c r="AM10" s="53"/>
      <c r="AN10" s="53"/>
      <c r="AO10" s="53"/>
      <c r="AP10" s="53"/>
      <c r="AQ10" s="53"/>
      <c r="AR10" s="53"/>
      <c r="AS10" s="53"/>
      <c r="AT10" s="53"/>
    </row>
    <row r="11" spans="1:50" ht="15" customHeight="1" x14ac:dyDescent="0.25">
      <c r="A11" s="105" t="s">
        <v>88</v>
      </c>
      <c r="B11" s="105" t="s">
        <v>0</v>
      </c>
      <c r="C11" s="106" t="s">
        <v>1</v>
      </c>
      <c r="D11" s="106" t="s">
        <v>2</v>
      </c>
      <c r="E11" s="97" t="s">
        <v>56</v>
      </c>
      <c r="F11" s="107" t="s">
        <v>116</v>
      </c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9"/>
      <c r="U11" s="99" t="s">
        <v>74</v>
      </c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1"/>
      <c r="AH11" s="99" t="s">
        <v>75</v>
      </c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1"/>
    </row>
    <row r="12" spans="1:50" ht="88.5" customHeight="1" x14ac:dyDescent="0.25">
      <c r="A12" s="105"/>
      <c r="B12" s="105"/>
      <c r="C12" s="106"/>
      <c r="D12" s="106"/>
      <c r="E12" s="97"/>
      <c r="F12" s="96" t="s">
        <v>72</v>
      </c>
      <c r="G12" s="97" t="s">
        <v>99</v>
      </c>
      <c r="H12" s="97" t="s">
        <v>84</v>
      </c>
      <c r="I12" s="98" t="s">
        <v>100</v>
      </c>
      <c r="J12" s="98"/>
      <c r="K12" s="97" t="s">
        <v>79</v>
      </c>
      <c r="L12" s="97" t="s">
        <v>80</v>
      </c>
      <c r="M12" s="97" t="s">
        <v>38</v>
      </c>
      <c r="N12" s="97" t="s">
        <v>76</v>
      </c>
      <c r="O12" s="97" t="s">
        <v>89</v>
      </c>
      <c r="P12" s="138" t="s">
        <v>118</v>
      </c>
      <c r="Q12" s="97" t="s">
        <v>82</v>
      </c>
      <c r="R12" s="97" t="s">
        <v>83</v>
      </c>
      <c r="S12" s="97" t="s">
        <v>101</v>
      </c>
      <c r="T12" s="97" t="s">
        <v>87</v>
      </c>
      <c r="U12" s="96" t="s">
        <v>77</v>
      </c>
      <c r="V12" s="97" t="s">
        <v>99</v>
      </c>
      <c r="W12" s="97" t="s">
        <v>84</v>
      </c>
      <c r="X12" s="98" t="s">
        <v>100</v>
      </c>
      <c r="Y12" s="98"/>
      <c r="Z12" s="97" t="s">
        <v>79</v>
      </c>
      <c r="AA12" s="97" t="s">
        <v>80</v>
      </c>
      <c r="AB12" s="97" t="s">
        <v>38</v>
      </c>
      <c r="AC12" s="97" t="s">
        <v>76</v>
      </c>
      <c r="AD12" s="97" t="s">
        <v>89</v>
      </c>
      <c r="AE12" s="97" t="s">
        <v>101</v>
      </c>
      <c r="AF12" s="97" t="s">
        <v>87</v>
      </c>
      <c r="AG12" s="97" t="s">
        <v>81</v>
      </c>
      <c r="AH12" s="96" t="s">
        <v>78</v>
      </c>
      <c r="AI12" s="97" t="s">
        <v>99</v>
      </c>
      <c r="AJ12" s="97" t="s">
        <v>84</v>
      </c>
      <c r="AK12" s="98" t="s">
        <v>100</v>
      </c>
      <c r="AL12" s="98"/>
      <c r="AM12" s="97" t="s">
        <v>79</v>
      </c>
      <c r="AN12" s="97" t="s">
        <v>80</v>
      </c>
      <c r="AO12" s="97" t="s">
        <v>38</v>
      </c>
      <c r="AP12" s="97" t="s">
        <v>76</v>
      </c>
      <c r="AQ12" s="97" t="s">
        <v>89</v>
      </c>
      <c r="AR12" s="97" t="s">
        <v>101</v>
      </c>
      <c r="AS12" s="97" t="s">
        <v>87</v>
      </c>
      <c r="AT12" s="97" t="s">
        <v>81</v>
      </c>
    </row>
    <row r="13" spans="1:50" ht="136.5" customHeight="1" x14ac:dyDescent="0.25">
      <c r="A13" s="105"/>
      <c r="B13" s="105"/>
      <c r="C13" s="106"/>
      <c r="D13" s="106"/>
      <c r="E13" s="97"/>
      <c r="F13" s="96"/>
      <c r="G13" s="97"/>
      <c r="H13" s="97"/>
      <c r="I13" s="78" t="s">
        <v>85</v>
      </c>
      <c r="J13" s="78" t="s">
        <v>86</v>
      </c>
      <c r="K13" s="97"/>
      <c r="L13" s="97"/>
      <c r="M13" s="97"/>
      <c r="N13" s="97"/>
      <c r="O13" s="97"/>
      <c r="P13" s="139"/>
      <c r="Q13" s="97"/>
      <c r="R13" s="97"/>
      <c r="S13" s="97"/>
      <c r="T13" s="97"/>
      <c r="U13" s="96"/>
      <c r="V13" s="97"/>
      <c r="W13" s="97"/>
      <c r="X13" s="78" t="s">
        <v>85</v>
      </c>
      <c r="Y13" s="78" t="s">
        <v>86</v>
      </c>
      <c r="Z13" s="97"/>
      <c r="AA13" s="97"/>
      <c r="AB13" s="97"/>
      <c r="AC13" s="97"/>
      <c r="AD13" s="97"/>
      <c r="AE13" s="97"/>
      <c r="AF13" s="97"/>
      <c r="AG13" s="97"/>
      <c r="AH13" s="96"/>
      <c r="AI13" s="97"/>
      <c r="AJ13" s="97"/>
      <c r="AK13" s="78" t="s">
        <v>85</v>
      </c>
      <c r="AL13" s="78" t="s">
        <v>86</v>
      </c>
      <c r="AM13" s="97"/>
      <c r="AN13" s="97"/>
      <c r="AO13" s="97"/>
      <c r="AP13" s="97"/>
      <c r="AQ13" s="97"/>
      <c r="AR13" s="97"/>
      <c r="AS13" s="97"/>
      <c r="AT13" s="97"/>
      <c r="AV13" s="3"/>
      <c r="AW13" s="3"/>
      <c r="AX13" s="3"/>
    </row>
    <row r="14" spans="1:50" s="50" customFormat="1" ht="18.75" x14ac:dyDescent="0.25">
      <c r="A14" s="68"/>
      <c r="B14" s="68"/>
      <c r="C14" s="69"/>
      <c r="D14" s="69"/>
      <c r="E14" s="70"/>
      <c r="F14" s="71"/>
      <c r="G14" s="70"/>
      <c r="H14" s="70"/>
      <c r="I14" s="68"/>
      <c r="J14" s="68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1"/>
      <c r="V14" s="70"/>
      <c r="W14" s="70"/>
      <c r="X14" s="68"/>
      <c r="Y14" s="68"/>
      <c r="Z14" s="70"/>
      <c r="AA14" s="70"/>
      <c r="AB14" s="70"/>
      <c r="AC14" s="70"/>
      <c r="AD14" s="70"/>
      <c r="AE14" s="70"/>
      <c r="AF14" s="70"/>
      <c r="AG14" s="70"/>
      <c r="AH14" s="71"/>
      <c r="AI14" s="70"/>
      <c r="AJ14" s="70"/>
      <c r="AK14" s="68"/>
      <c r="AL14" s="68"/>
      <c r="AM14" s="70"/>
      <c r="AN14" s="70"/>
      <c r="AO14" s="70"/>
      <c r="AP14" s="70"/>
      <c r="AQ14" s="70"/>
      <c r="AR14" s="70"/>
      <c r="AS14" s="70"/>
      <c r="AT14" s="70"/>
      <c r="AU14" s="3"/>
      <c r="AV14" s="3"/>
      <c r="AW14" s="3"/>
      <c r="AX14" s="3"/>
    </row>
    <row r="15" spans="1:50" s="66" customFormat="1" ht="26.25" customHeight="1" x14ac:dyDescent="0.3">
      <c r="A15" s="72" t="s">
        <v>106</v>
      </c>
      <c r="B15" s="84" t="s">
        <v>104</v>
      </c>
      <c r="C15" s="85" t="s">
        <v>76</v>
      </c>
      <c r="D15" s="92" t="s">
        <v>113</v>
      </c>
      <c r="E15" s="67"/>
      <c r="F15" s="72">
        <f t="shared" ref="F15:F18" si="0">N15</f>
        <v>72</v>
      </c>
      <c r="G15" s="67"/>
      <c r="H15" s="67"/>
      <c r="I15" s="67"/>
      <c r="J15" s="67"/>
      <c r="K15" s="67"/>
      <c r="L15" s="67"/>
      <c r="M15" s="67"/>
      <c r="N15" s="67">
        <v>72</v>
      </c>
      <c r="O15" s="67"/>
      <c r="P15" s="67"/>
      <c r="Q15" s="67"/>
      <c r="R15" s="67"/>
      <c r="S15" s="67"/>
      <c r="T15" s="67"/>
      <c r="U15" s="72">
        <f t="shared" ref="U15:U18" si="1">SUM(V15:AE15)</f>
        <v>0</v>
      </c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73"/>
      <c r="AH15" s="72">
        <f t="shared" ref="AH15:AH18" si="2">SUM(AI15:AR15)</f>
        <v>72</v>
      </c>
      <c r="AI15" s="67"/>
      <c r="AJ15" s="67"/>
      <c r="AK15" s="67"/>
      <c r="AL15" s="67"/>
      <c r="AM15" s="67"/>
      <c r="AN15" s="67"/>
      <c r="AO15" s="67"/>
      <c r="AP15" s="67">
        <v>72</v>
      </c>
      <c r="AQ15" s="67"/>
      <c r="AR15" s="67"/>
      <c r="AS15" s="67"/>
      <c r="AT15" s="137" t="s">
        <v>117</v>
      </c>
      <c r="AU15" s="3"/>
    </row>
    <row r="16" spans="1:50" s="66" customFormat="1" ht="18.75" customHeight="1" x14ac:dyDescent="0.3">
      <c r="A16" s="81" t="s">
        <v>107</v>
      </c>
      <c r="B16" s="82" t="s">
        <v>39</v>
      </c>
      <c r="C16" s="83" t="s">
        <v>76</v>
      </c>
      <c r="D16" s="92" t="s">
        <v>113</v>
      </c>
      <c r="E16" s="67"/>
      <c r="F16" s="72">
        <f t="shared" si="0"/>
        <v>20</v>
      </c>
      <c r="G16" s="67"/>
      <c r="H16" s="67"/>
      <c r="I16" s="67"/>
      <c r="J16" s="67"/>
      <c r="K16" s="67"/>
      <c r="L16" s="67"/>
      <c r="M16" s="67"/>
      <c r="N16" s="67">
        <v>20</v>
      </c>
      <c r="O16" s="67"/>
      <c r="P16" s="67"/>
      <c r="Q16" s="67"/>
      <c r="R16" s="67"/>
      <c r="S16" s="67"/>
      <c r="T16" s="67"/>
      <c r="U16" s="72">
        <f t="shared" si="1"/>
        <v>0</v>
      </c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73"/>
      <c r="AH16" s="72">
        <f t="shared" si="2"/>
        <v>20</v>
      </c>
      <c r="AI16" s="67"/>
      <c r="AJ16" s="67"/>
      <c r="AK16" s="67"/>
      <c r="AL16" s="67"/>
      <c r="AM16" s="67"/>
      <c r="AN16" s="67"/>
      <c r="AO16" s="67"/>
      <c r="AP16" s="67">
        <v>20</v>
      </c>
      <c r="AQ16" s="67"/>
      <c r="AR16" s="67"/>
      <c r="AS16" s="67"/>
      <c r="AT16" s="137" t="s">
        <v>117</v>
      </c>
      <c r="AU16" s="3"/>
    </row>
    <row r="17" spans="1:47" s="66" customFormat="1" ht="18.75" customHeight="1" x14ac:dyDescent="0.3">
      <c r="A17" s="81" t="s">
        <v>107</v>
      </c>
      <c r="B17" s="82" t="s">
        <v>108</v>
      </c>
      <c r="C17" s="83" t="s">
        <v>76</v>
      </c>
      <c r="D17" s="92" t="s">
        <v>113</v>
      </c>
      <c r="E17" s="67"/>
      <c r="F17" s="72">
        <f t="shared" si="0"/>
        <v>48</v>
      </c>
      <c r="G17" s="67"/>
      <c r="H17" s="67"/>
      <c r="I17" s="67"/>
      <c r="J17" s="67"/>
      <c r="K17" s="67"/>
      <c r="L17" s="67"/>
      <c r="M17" s="67"/>
      <c r="N17" s="67">
        <v>48</v>
      </c>
      <c r="O17" s="67"/>
      <c r="P17" s="67"/>
      <c r="Q17" s="67"/>
      <c r="R17" s="67"/>
      <c r="S17" s="67"/>
      <c r="T17" s="67"/>
      <c r="U17" s="72">
        <f t="shared" si="1"/>
        <v>0</v>
      </c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73"/>
      <c r="AH17" s="72">
        <f t="shared" si="2"/>
        <v>48</v>
      </c>
      <c r="AI17" s="67"/>
      <c r="AJ17" s="67"/>
      <c r="AK17" s="67"/>
      <c r="AL17" s="67"/>
      <c r="AM17" s="67"/>
      <c r="AN17" s="67"/>
      <c r="AO17" s="67"/>
      <c r="AP17" s="67">
        <v>48</v>
      </c>
      <c r="AQ17" s="67"/>
      <c r="AR17" s="67"/>
      <c r="AS17" s="67"/>
      <c r="AT17" s="137" t="s">
        <v>117</v>
      </c>
      <c r="AU17" s="3"/>
    </row>
    <row r="18" spans="1:47" s="66" customFormat="1" ht="39" customHeight="1" x14ac:dyDescent="0.3">
      <c r="A18" s="88" t="s">
        <v>106</v>
      </c>
      <c r="B18" s="89" t="s">
        <v>109</v>
      </c>
      <c r="C18" s="85" t="s">
        <v>110</v>
      </c>
      <c r="D18" s="93" t="s">
        <v>113</v>
      </c>
      <c r="E18" s="67"/>
      <c r="F18" s="72">
        <f t="shared" si="0"/>
        <v>32</v>
      </c>
      <c r="G18" s="80"/>
      <c r="H18" s="80"/>
      <c r="I18" s="80"/>
      <c r="J18" s="80"/>
      <c r="K18" s="80"/>
      <c r="L18" s="80"/>
      <c r="M18" s="80"/>
      <c r="N18" s="80">
        <v>32</v>
      </c>
      <c r="O18" s="67"/>
      <c r="P18" s="67"/>
      <c r="Q18" s="67"/>
      <c r="R18" s="67"/>
      <c r="S18" s="67"/>
      <c r="T18" s="67"/>
      <c r="U18" s="72">
        <f t="shared" si="1"/>
        <v>0</v>
      </c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73"/>
      <c r="AH18" s="72">
        <f t="shared" si="2"/>
        <v>32</v>
      </c>
      <c r="AI18" s="67"/>
      <c r="AJ18" s="67"/>
      <c r="AK18" s="67"/>
      <c r="AL18" s="67"/>
      <c r="AM18" s="67"/>
      <c r="AN18" s="67"/>
      <c r="AO18" s="67"/>
      <c r="AP18" s="67">
        <v>32</v>
      </c>
      <c r="AQ18" s="67"/>
      <c r="AR18" s="67"/>
      <c r="AS18" s="67"/>
      <c r="AT18" s="73"/>
      <c r="AU18" s="3"/>
    </row>
    <row r="19" spans="1:47" s="53" customFormat="1" ht="18.75" x14ac:dyDescent="0.3">
      <c r="A19" s="74"/>
      <c r="B19" s="75"/>
      <c r="C19" s="76"/>
      <c r="D19" s="75"/>
      <c r="E19" s="77"/>
      <c r="F19" s="77">
        <f t="shared" ref="F19:AT19" si="3">SUM(F15:F18)</f>
        <v>172</v>
      </c>
      <c r="G19" s="77">
        <f t="shared" si="3"/>
        <v>0</v>
      </c>
      <c r="H19" s="77">
        <f t="shared" si="3"/>
        <v>0</v>
      </c>
      <c r="I19" s="77">
        <f t="shared" si="3"/>
        <v>0</v>
      </c>
      <c r="J19" s="77">
        <f t="shared" si="3"/>
        <v>0</v>
      </c>
      <c r="K19" s="77">
        <f t="shared" si="3"/>
        <v>0</v>
      </c>
      <c r="L19" s="77">
        <f t="shared" si="3"/>
        <v>0</v>
      </c>
      <c r="M19" s="77">
        <f t="shared" si="3"/>
        <v>0</v>
      </c>
      <c r="N19" s="77">
        <f t="shared" si="3"/>
        <v>172</v>
      </c>
      <c r="O19" s="77">
        <f t="shared" si="3"/>
        <v>0</v>
      </c>
      <c r="P19" s="77">
        <f t="shared" si="3"/>
        <v>0</v>
      </c>
      <c r="Q19" s="77">
        <f t="shared" si="3"/>
        <v>0</v>
      </c>
      <c r="R19" s="77">
        <f t="shared" si="3"/>
        <v>0</v>
      </c>
      <c r="S19" s="77">
        <f t="shared" si="3"/>
        <v>0</v>
      </c>
      <c r="T19" s="77">
        <f t="shared" si="3"/>
        <v>0</v>
      </c>
      <c r="U19" s="77">
        <f t="shared" si="3"/>
        <v>0</v>
      </c>
      <c r="V19" s="77">
        <f t="shared" si="3"/>
        <v>0</v>
      </c>
      <c r="W19" s="77">
        <f t="shared" si="3"/>
        <v>0</v>
      </c>
      <c r="X19" s="77">
        <f t="shared" si="3"/>
        <v>0</v>
      </c>
      <c r="Y19" s="77">
        <f t="shared" si="3"/>
        <v>0</v>
      </c>
      <c r="Z19" s="77">
        <f t="shared" si="3"/>
        <v>0</v>
      </c>
      <c r="AA19" s="77">
        <f t="shared" si="3"/>
        <v>0</v>
      </c>
      <c r="AB19" s="77">
        <f t="shared" si="3"/>
        <v>0</v>
      </c>
      <c r="AC19" s="77">
        <f t="shared" si="3"/>
        <v>0</v>
      </c>
      <c r="AD19" s="77">
        <f t="shared" si="3"/>
        <v>0</v>
      </c>
      <c r="AE19" s="77">
        <f t="shared" si="3"/>
        <v>0</v>
      </c>
      <c r="AF19" s="77">
        <f t="shared" si="3"/>
        <v>0</v>
      </c>
      <c r="AG19" s="77">
        <f t="shared" si="3"/>
        <v>0</v>
      </c>
      <c r="AH19" s="77">
        <f t="shared" si="3"/>
        <v>172</v>
      </c>
      <c r="AI19" s="77">
        <f t="shared" si="3"/>
        <v>0</v>
      </c>
      <c r="AJ19" s="77">
        <f t="shared" si="3"/>
        <v>0</v>
      </c>
      <c r="AK19" s="77">
        <f t="shared" si="3"/>
        <v>0</v>
      </c>
      <c r="AL19" s="77">
        <f t="shared" si="3"/>
        <v>0</v>
      </c>
      <c r="AM19" s="77">
        <f t="shared" si="3"/>
        <v>0</v>
      </c>
      <c r="AN19" s="77">
        <f t="shared" si="3"/>
        <v>0</v>
      </c>
      <c r="AO19" s="77">
        <f t="shared" si="3"/>
        <v>0</v>
      </c>
      <c r="AP19" s="77">
        <f t="shared" si="3"/>
        <v>172</v>
      </c>
      <c r="AQ19" s="77">
        <f t="shared" si="3"/>
        <v>0</v>
      </c>
      <c r="AR19" s="77">
        <f t="shared" si="3"/>
        <v>0</v>
      </c>
      <c r="AS19" s="77">
        <f t="shared" si="3"/>
        <v>0</v>
      </c>
      <c r="AT19" s="77">
        <f t="shared" si="3"/>
        <v>0</v>
      </c>
      <c r="AU19" s="3"/>
    </row>
    <row r="20" spans="1:47" ht="15.75" thickBot="1" x14ac:dyDescent="0.3"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</row>
    <row r="21" spans="1:47" ht="21" thickBot="1" x14ac:dyDescent="0.35">
      <c r="B21" s="54"/>
      <c r="C21" s="56"/>
      <c r="D21" s="54"/>
      <c r="E21" s="54"/>
      <c r="F21" s="60">
        <f>F19</f>
        <v>172</v>
      </c>
      <c r="G21" s="61">
        <f>F21/720</f>
        <v>0.2388888888888889</v>
      </c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</row>
    <row r="22" spans="1:47" ht="15.75" x14ac:dyDescent="0.25">
      <c r="A22"/>
      <c r="B22" s="1"/>
      <c r="C22" s="58"/>
      <c r="D22" s="94"/>
      <c r="E22" s="57"/>
      <c r="F22" s="57"/>
      <c r="G22" s="57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/>
      <c r="AK22"/>
      <c r="AL22"/>
      <c r="AM22"/>
      <c r="AN22"/>
      <c r="AO22"/>
      <c r="AP22"/>
      <c r="AQ22"/>
      <c r="AR22"/>
      <c r="AS22"/>
      <c r="AT22"/>
    </row>
    <row r="23" spans="1:47" ht="37.5" x14ac:dyDescent="0.25">
      <c r="A23" s="72" t="s">
        <v>106</v>
      </c>
      <c r="B23" s="90"/>
      <c r="C23" s="85" t="s">
        <v>111</v>
      </c>
      <c r="D23" s="92" t="s">
        <v>113</v>
      </c>
      <c r="E23" s="67"/>
      <c r="F23" s="72">
        <f>Q23+S23</f>
        <v>168</v>
      </c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>
        <v>152</v>
      </c>
      <c r="R23" s="37"/>
      <c r="S23" s="37">
        <v>16</v>
      </c>
      <c r="T23" s="37"/>
      <c r="U23" s="72">
        <f>SUM(V23:X23,Z23,AB23:AC23)</f>
        <v>0</v>
      </c>
      <c r="V23" s="73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72">
        <f>SUM(AI23:AK23,AM23,AO23:AP23)</f>
        <v>0</v>
      </c>
      <c r="AI23" s="73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</row>
    <row r="24" spans="1:47" ht="18.75" x14ac:dyDescent="0.25">
      <c r="A24" s="75"/>
      <c r="B24" s="75"/>
      <c r="C24" s="76"/>
      <c r="D24" s="75"/>
      <c r="E24" s="77">
        <f>SUM(E23)</f>
        <v>0</v>
      </c>
      <c r="F24" s="77">
        <f t="shared" ref="F24:AT24" si="4">SUM(F23:F23)</f>
        <v>168</v>
      </c>
      <c r="G24" s="77">
        <f t="shared" si="4"/>
        <v>0</v>
      </c>
      <c r="H24" s="77">
        <f t="shared" si="4"/>
        <v>0</v>
      </c>
      <c r="I24" s="77">
        <f t="shared" si="4"/>
        <v>0</v>
      </c>
      <c r="J24" s="77">
        <f t="shared" si="4"/>
        <v>0</v>
      </c>
      <c r="K24" s="77">
        <f t="shared" si="4"/>
        <v>0</v>
      </c>
      <c r="L24" s="77">
        <f t="shared" si="4"/>
        <v>0</v>
      </c>
      <c r="M24" s="77">
        <f t="shared" si="4"/>
        <v>0</v>
      </c>
      <c r="N24" s="77">
        <f t="shared" si="4"/>
        <v>0</v>
      </c>
      <c r="O24" s="77">
        <f t="shared" si="4"/>
        <v>0</v>
      </c>
      <c r="P24" s="77">
        <f t="shared" si="4"/>
        <v>0</v>
      </c>
      <c r="Q24" s="77">
        <f t="shared" si="4"/>
        <v>152</v>
      </c>
      <c r="R24" s="77">
        <f t="shared" si="4"/>
        <v>0</v>
      </c>
      <c r="S24" s="77">
        <f t="shared" si="4"/>
        <v>16</v>
      </c>
      <c r="T24" s="77">
        <f t="shared" si="4"/>
        <v>0</v>
      </c>
      <c r="U24" s="77">
        <f t="shared" si="4"/>
        <v>0</v>
      </c>
      <c r="V24" s="77">
        <f t="shared" si="4"/>
        <v>0</v>
      </c>
      <c r="W24" s="77">
        <f t="shared" si="4"/>
        <v>0</v>
      </c>
      <c r="X24" s="77">
        <f t="shared" si="4"/>
        <v>0</v>
      </c>
      <c r="Y24" s="77">
        <f t="shared" si="4"/>
        <v>0</v>
      </c>
      <c r="Z24" s="77">
        <f t="shared" si="4"/>
        <v>0</v>
      </c>
      <c r="AA24" s="77">
        <f t="shared" si="4"/>
        <v>0</v>
      </c>
      <c r="AB24" s="77">
        <f t="shared" si="4"/>
        <v>0</v>
      </c>
      <c r="AC24" s="77">
        <f t="shared" si="4"/>
        <v>0</v>
      </c>
      <c r="AD24" s="77">
        <f t="shared" si="4"/>
        <v>0</v>
      </c>
      <c r="AE24" s="77">
        <f t="shared" si="4"/>
        <v>0</v>
      </c>
      <c r="AF24" s="77">
        <f t="shared" si="4"/>
        <v>0</v>
      </c>
      <c r="AG24" s="77">
        <f t="shared" si="4"/>
        <v>0</v>
      </c>
      <c r="AH24" s="77">
        <f t="shared" si="4"/>
        <v>0</v>
      </c>
      <c r="AI24" s="77">
        <f t="shared" si="4"/>
        <v>0</v>
      </c>
      <c r="AJ24" s="77">
        <f t="shared" si="4"/>
        <v>0</v>
      </c>
      <c r="AK24" s="77">
        <f t="shared" si="4"/>
        <v>0</v>
      </c>
      <c r="AL24" s="77">
        <f t="shared" si="4"/>
        <v>0</v>
      </c>
      <c r="AM24" s="77">
        <f t="shared" si="4"/>
        <v>0</v>
      </c>
      <c r="AN24" s="77">
        <f t="shared" si="4"/>
        <v>0</v>
      </c>
      <c r="AO24" s="77">
        <f t="shared" si="4"/>
        <v>0</v>
      </c>
      <c r="AP24" s="77">
        <f t="shared" si="4"/>
        <v>0</v>
      </c>
      <c r="AQ24" s="77">
        <f t="shared" si="4"/>
        <v>0</v>
      </c>
      <c r="AR24" s="77">
        <f t="shared" si="4"/>
        <v>0</v>
      </c>
      <c r="AS24" s="77">
        <f t="shared" si="4"/>
        <v>0</v>
      </c>
      <c r="AT24" s="77">
        <f t="shared" si="4"/>
        <v>0</v>
      </c>
    </row>
    <row r="25" spans="1:47" ht="19.5" thickBot="1" x14ac:dyDescent="0.35">
      <c r="A25" s="66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</row>
    <row r="26" spans="1:47" ht="19.5" thickBot="1" x14ac:dyDescent="0.35">
      <c r="A26"/>
      <c r="B26" s="1"/>
      <c r="C26" s="56"/>
      <c r="D26" s="57"/>
      <c r="E26" s="57"/>
      <c r="F26" s="86">
        <f>F24</f>
        <v>168</v>
      </c>
      <c r="G26" s="87">
        <f>F26/720</f>
        <v>0.23333333333333334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/>
      <c r="AL26"/>
      <c r="AM26"/>
      <c r="AN26"/>
      <c r="AO26"/>
      <c r="AP26"/>
      <c r="AQ26"/>
      <c r="AR26"/>
      <c r="AS26"/>
      <c r="AT26"/>
    </row>
    <row r="27" spans="1:47" ht="19.5" thickBot="1" x14ac:dyDescent="0.35">
      <c r="A27"/>
      <c r="B27" s="54"/>
      <c r="C27" s="54"/>
      <c r="D27" s="54"/>
      <c r="E27" s="54"/>
      <c r="F27" s="79"/>
      <c r="G27" s="79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</row>
    <row r="28" spans="1:47" ht="19.5" thickBot="1" x14ac:dyDescent="0.35">
      <c r="A28"/>
      <c r="B28" s="1"/>
      <c r="C28" s="56" t="s">
        <v>90</v>
      </c>
      <c r="D28" s="54"/>
      <c r="E28" s="54"/>
      <c r="F28" s="86">
        <f>F21+F26</f>
        <v>340</v>
      </c>
      <c r="G28" s="87">
        <f>F28/720</f>
        <v>0.47222222222222221</v>
      </c>
      <c r="H28" s="1"/>
      <c r="I28" s="1"/>
      <c r="J28" s="1"/>
      <c r="K28" s="63"/>
      <c r="L28" s="63"/>
      <c r="M28" s="63"/>
      <c r="N28" s="63"/>
      <c r="O28" s="63"/>
      <c r="P28" s="63"/>
      <c r="Q28" s="63"/>
      <c r="R28" s="63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/>
      <c r="AL28"/>
      <c r="AM28"/>
      <c r="AN28"/>
      <c r="AO28"/>
      <c r="AP28"/>
      <c r="AQ28"/>
      <c r="AR28"/>
      <c r="AS28"/>
      <c r="AT28"/>
      <c r="AU28"/>
    </row>
    <row r="29" spans="1:47" ht="20.25" x14ac:dyDescent="0.3">
      <c r="A29"/>
      <c r="B29" s="1"/>
      <c r="C29" s="58"/>
      <c r="D29" s="57"/>
      <c r="E29" s="57"/>
      <c r="F29" s="57"/>
      <c r="G29" s="57"/>
      <c r="H29" s="1"/>
      <c r="I29" s="1"/>
      <c r="J29" s="1"/>
      <c r="K29" s="64"/>
      <c r="L29" s="65"/>
      <c r="M29" s="65"/>
      <c r="N29" s="64"/>
      <c r="O29" s="65"/>
      <c r="P29" s="65"/>
      <c r="Q29" s="65"/>
      <c r="R29" s="34"/>
      <c r="S29" s="62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/>
      <c r="AL29"/>
      <c r="AM29"/>
      <c r="AN29"/>
      <c r="AO29"/>
      <c r="AP29"/>
      <c r="AQ29"/>
      <c r="AR29"/>
      <c r="AS29"/>
      <c r="AT29"/>
      <c r="AU29"/>
    </row>
    <row r="30" spans="1:47" ht="15.75" x14ac:dyDescent="0.25">
      <c r="A30"/>
      <c r="B30" s="1"/>
      <c r="C30" s="58" t="s">
        <v>91</v>
      </c>
      <c r="D30" s="57" t="s">
        <v>102</v>
      </c>
      <c r="E30" s="57"/>
      <c r="F30" s="57"/>
      <c r="G30" s="57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/>
      <c r="AL30"/>
      <c r="AM30"/>
      <c r="AN30"/>
      <c r="AO30"/>
      <c r="AP30"/>
      <c r="AQ30"/>
      <c r="AR30"/>
      <c r="AS30"/>
      <c r="AT30"/>
      <c r="AU30"/>
    </row>
    <row r="31" spans="1:47" ht="15.75" x14ac:dyDescent="0.25">
      <c r="A31"/>
      <c r="B31" s="1"/>
      <c r="C31" s="58" t="s">
        <v>103</v>
      </c>
      <c r="D31" s="57"/>
      <c r="E31" s="57"/>
      <c r="F31" s="57"/>
      <c r="G31" s="57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/>
      <c r="AL31"/>
      <c r="AM31"/>
      <c r="AN31"/>
      <c r="AO31"/>
      <c r="AP31"/>
      <c r="AQ31"/>
      <c r="AR31"/>
      <c r="AS31"/>
      <c r="AT31"/>
      <c r="AU31"/>
    </row>
    <row r="32" spans="1:47" ht="15.75" x14ac:dyDescent="0.25">
      <c r="A32"/>
      <c r="B32" s="1"/>
      <c r="C32" s="57" t="s">
        <v>92</v>
      </c>
      <c r="D32" s="57" t="s">
        <v>102</v>
      </c>
      <c r="E32" s="57"/>
      <c r="F32" s="57"/>
      <c r="G32" s="57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/>
      <c r="AL32"/>
      <c r="AM32"/>
      <c r="AN32"/>
      <c r="AO32"/>
      <c r="AP32"/>
      <c r="AQ32"/>
      <c r="AR32"/>
      <c r="AS32"/>
      <c r="AT32"/>
      <c r="AU32"/>
    </row>
    <row r="33" spans="1:47" ht="15.75" x14ac:dyDescent="0.25">
      <c r="A33"/>
      <c r="B33" s="1"/>
      <c r="C33" s="59" t="s">
        <v>93</v>
      </c>
      <c r="D33" s="57"/>
      <c r="E33" s="57"/>
      <c r="F33" s="57"/>
      <c r="G33" s="57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/>
      <c r="AL33"/>
      <c r="AM33"/>
      <c r="AN33"/>
      <c r="AO33"/>
      <c r="AP33"/>
      <c r="AQ33"/>
      <c r="AR33"/>
      <c r="AS33"/>
      <c r="AT33"/>
      <c r="AU33"/>
    </row>
    <row r="34" spans="1:47" ht="15.75" x14ac:dyDescent="0.25">
      <c r="A34"/>
      <c r="B34" s="1"/>
      <c r="C34" s="57"/>
      <c r="D34" s="57"/>
      <c r="E34" s="57"/>
      <c r="F34" s="57"/>
      <c r="G34" s="57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/>
      <c r="AL34"/>
      <c r="AM34"/>
      <c r="AN34"/>
      <c r="AO34"/>
      <c r="AP34"/>
      <c r="AQ34"/>
      <c r="AR34"/>
      <c r="AS34"/>
      <c r="AT34"/>
      <c r="AU34"/>
    </row>
    <row r="35" spans="1:47" x14ac:dyDescent="0.25"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</row>
    <row r="36" spans="1:47" x14ac:dyDescent="0.25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</row>
    <row r="37" spans="1:47" x14ac:dyDescent="0.25"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</row>
    <row r="38" spans="1:47" x14ac:dyDescent="0.25"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</row>
    <row r="39" spans="1:47" x14ac:dyDescent="0.25"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</row>
    <row r="40" spans="1:47" x14ac:dyDescent="0.25"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</row>
    <row r="41" spans="1:47" x14ac:dyDescent="0.25"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</row>
    <row r="42" spans="1:47" x14ac:dyDescent="0.25"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</row>
    <row r="43" spans="1:47" x14ac:dyDescent="0.25"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</row>
    <row r="44" spans="1:47" x14ac:dyDescent="0.25"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</row>
    <row r="45" spans="1:47" x14ac:dyDescent="0.25"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</row>
    <row r="46" spans="1:47" x14ac:dyDescent="0.25"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</row>
    <row r="47" spans="1:47" x14ac:dyDescent="0.25"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</row>
    <row r="48" spans="1:47" x14ac:dyDescent="0.25"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</row>
    <row r="49" spans="2:35" x14ac:dyDescent="0.25"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</row>
    <row r="50" spans="2:35" x14ac:dyDescent="0.25"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</row>
    <row r="51" spans="2:35" x14ac:dyDescent="0.25"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</row>
    <row r="52" spans="2:35" x14ac:dyDescent="0.25"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</row>
    <row r="53" spans="2:35" x14ac:dyDescent="0.25"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</row>
    <row r="54" spans="2:35" x14ac:dyDescent="0.25"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</row>
    <row r="55" spans="2:35" x14ac:dyDescent="0.25"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</row>
    <row r="56" spans="2:35" x14ac:dyDescent="0.25"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</row>
    <row r="57" spans="2:35" x14ac:dyDescent="0.25"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</row>
    <row r="58" spans="2:35" x14ac:dyDescent="0.25"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</row>
    <row r="59" spans="2:35" x14ac:dyDescent="0.25"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</row>
    <row r="60" spans="2:35" x14ac:dyDescent="0.25"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</row>
    <row r="61" spans="2:35" x14ac:dyDescent="0.25"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</row>
    <row r="62" spans="2:35" x14ac:dyDescent="0.25"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</row>
    <row r="63" spans="2:35" x14ac:dyDescent="0.25"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</row>
    <row r="64" spans="2:35" x14ac:dyDescent="0.25"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</row>
    <row r="65" spans="2:35" x14ac:dyDescent="0.25"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</row>
    <row r="66" spans="2:35" x14ac:dyDescent="0.25"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</row>
    <row r="67" spans="2:35" x14ac:dyDescent="0.25"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</row>
    <row r="68" spans="2:35" x14ac:dyDescent="0.25"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</row>
    <row r="69" spans="2:35" x14ac:dyDescent="0.25"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</row>
    <row r="70" spans="2:35" x14ac:dyDescent="0.25"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</row>
    <row r="71" spans="2:35" x14ac:dyDescent="0.25"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</row>
    <row r="72" spans="2:35" x14ac:dyDescent="0.25"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</row>
    <row r="73" spans="2:35" x14ac:dyDescent="0.25"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</row>
    <row r="74" spans="2:35" x14ac:dyDescent="0.25"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</row>
    <row r="75" spans="2:35" x14ac:dyDescent="0.25"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</row>
    <row r="76" spans="2:35" x14ac:dyDescent="0.25"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</row>
    <row r="77" spans="2:35" x14ac:dyDescent="0.25"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</row>
    <row r="78" spans="2:35" x14ac:dyDescent="0.25"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</row>
    <row r="79" spans="2:35" x14ac:dyDescent="0.25"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</row>
    <row r="80" spans="2:35" x14ac:dyDescent="0.25"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</row>
    <row r="81" spans="2:35" x14ac:dyDescent="0.25"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</row>
    <row r="82" spans="2:35" x14ac:dyDescent="0.25"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</row>
    <row r="83" spans="2:35" x14ac:dyDescent="0.25"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</row>
    <row r="84" spans="2:35" x14ac:dyDescent="0.25"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</row>
    <row r="85" spans="2:35" x14ac:dyDescent="0.25"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</row>
    <row r="86" spans="2:35" x14ac:dyDescent="0.25"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</row>
    <row r="87" spans="2:35" x14ac:dyDescent="0.25"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</row>
    <row r="88" spans="2:35" x14ac:dyDescent="0.25"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</row>
    <row r="89" spans="2:35" x14ac:dyDescent="0.25"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</row>
    <row r="90" spans="2:35" x14ac:dyDescent="0.25"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</row>
    <row r="91" spans="2:35" x14ac:dyDescent="0.25"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</row>
    <row r="92" spans="2:35" x14ac:dyDescent="0.25"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</row>
    <row r="93" spans="2:35" x14ac:dyDescent="0.25"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</row>
    <row r="94" spans="2:35" x14ac:dyDescent="0.25"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</row>
    <row r="95" spans="2:35" x14ac:dyDescent="0.25"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</row>
    <row r="96" spans="2:35" x14ac:dyDescent="0.25"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</row>
    <row r="97" spans="2:35" x14ac:dyDescent="0.25"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</row>
    <row r="98" spans="2:35" x14ac:dyDescent="0.25"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</row>
    <row r="99" spans="2:35" x14ac:dyDescent="0.25"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</row>
    <row r="100" spans="2:35" x14ac:dyDescent="0.25"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</row>
    <row r="101" spans="2:35" x14ac:dyDescent="0.25"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</row>
    <row r="102" spans="2:35" x14ac:dyDescent="0.25"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</row>
    <row r="103" spans="2:35" x14ac:dyDescent="0.25"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</row>
    <row r="104" spans="2:35" x14ac:dyDescent="0.25"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</row>
    <row r="105" spans="2:35" x14ac:dyDescent="0.25"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</row>
    <row r="106" spans="2:35" x14ac:dyDescent="0.25"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</row>
    <row r="107" spans="2:35" x14ac:dyDescent="0.25"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</row>
    <row r="108" spans="2:35" x14ac:dyDescent="0.25"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</row>
    <row r="109" spans="2:35" x14ac:dyDescent="0.25"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</row>
    <row r="110" spans="2:35" x14ac:dyDescent="0.25"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</row>
    <row r="111" spans="2:35" x14ac:dyDescent="0.25"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</row>
    <row r="112" spans="2:35" x14ac:dyDescent="0.25"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</row>
    <row r="113" spans="2:35" x14ac:dyDescent="0.25"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</row>
    <row r="114" spans="2:35" x14ac:dyDescent="0.25"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</row>
    <row r="115" spans="2:35" x14ac:dyDescent="0.25"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</row>
    <row r="116" spans="2:35" x14ac:dyDescent="0.25"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</row>
    <row r="117" spans="2:35" x14ac:dyDescent="0.25"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</row>
    <row r="118" spans="2:35" x14ac:dyDescent="0.25"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</row>
    <row r="119" spans="2:35" x14ac:dyDescent="0.25"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</row>
    <row r="120" spans="2:35" x14ac:dyDescent="0.25"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</row>
    <row r="121" spans="2:35" x14ac:dyDescent="0.25"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</row>
    <row r="122" spans="2:35" x14ac:dyDescent="0.25"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</row>
    <row r="123" spans="2:35" x14ac:dyDescent="0.25"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</row>
    <row r="124" spans="2:35" x14ac:dyDescent="0.25"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</row>
    <row r="125" spans="2:35" x14ac:dyDescent="0.25"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</row>
    <row r="126" spans="2:35" x14ac:dyDescent="0.25"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</row>
    <row r="127" spans="2:35" x14ac:dyDescent="0.25"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</row>
    <row r="128" spans="2:35" x14ac:dyDescent="0.25"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</row>
    <row r="129" spans="2:35" x14ac:dyDescent="0.25"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</row>
    <row r="130" spans="2:35" x14ac:dyDescent="0.25"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</row>
    <row r="131" spans="2:35" x14ac:dyDescent="0.25"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</row>
    <row r="132" spans="2:35" x14ac:dyDescent="0.25"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</row>
    <row r="133" spans="2:35" x14ac:dyDescent="0.25"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</row>
    <row r="134" spans="2:35" x14ac:dyDescent="0.25"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</row>
    <row r="135" spans="2:35" x14ac:dyDescent="0.25"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</row>
    <row r="136" spans="2:35" x14ac:dyDescent="0.25"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</row>
    <row r="137" spans="2:35" x14ac:dyDescent="0.25"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</row>
    <row r="138" spans="2:35" x14ac:dyDescent="0.25"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</row>
    <row r="139" spans="2:35" x14ac:dyDescent="0.25"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</row>
    <row r="140" spans="2:35" x14ac:dyDescent="0.25"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</row>
    <row r="141" spans="2:35" x14ac:dyDescent="0.25"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</row>
    <row r="142" spans="2:35" x14ac:dyDescent="0.25"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</row>
    <row r="143" spans="2:35" x14ac:dyDescent="0.25"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</row>
    <row r="144" spans="2:35" x14ac:dyDescent="0.25"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</row>
    <row r="145" spans="2:35" x14ac:dyDescent="0.25"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</row>
    <row r="146" spans="2:35" x14ac:dyDescent="0.25"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</row>
    <row r="147" spans="2:35" x14ac:dyDescent="0.25"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</row>
    <row r="148" spans="2:35" x14ac:dyDescent="0.25"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</row>
    <row r="149" spans="2:35" x14ac:dyDescent="0.25"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</row>
    <row r="150" spans="2:35" x14ac:dyDescent="0.25"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</row>
    <row r="151" spans="2:35" x14ac:dyDescent="0.25"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</row>
    <row r="152" spans="2:35" x14ac:dyDescent="0.25"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</row>
    <row r="153" spans="2:35" x14ac:dyDescent="0.25"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</row>
    <row r="154" spans="2:35" x14ac:dyDescent="0.25"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</row>
    <row r="155" spans="2:35" x14ac:dyDescent="0.25"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</row>
    <row r="156" spans="2:35" x14ac:dyDescent="0.25"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</row>
    <row r="157" spans="2:35" x14ac:dyDescent="0.25"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</row>
    <row r="158" spans="2:35" x14ac:dyDescent="0.25"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</row>
    <row r="159" spans="2:35" x14ac:dyDescent="0.25"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</row>
    <row r="160" spans="2:35" x14ac:dyDescent="0.25"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</row>
    <row r="161" spans="2:35" x14ac:dyDescent="0.25"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</row>
    <row r="162" spans="2:35" x14ac:dyDescent="0.25"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</row>
    <row r="163" spans="2:35" x14ac:dyDescent="0.25"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</row>
    <row r="164" spans="2:35" x14ac:dyDescent="0.25"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</row>
    <row r="165" spans="2:35" x14ac:dyDescent="0.25"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</row>
    <row r="166" spans="2:35" x14ac:dyDescent="0.25"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</row>
    <row r="167" spans="2:35" x14ac:dyDescent="0.25"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</row>
    <row r="168" spans="2:35" x14ac:dyDescent="0.25"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</row>
    <row r="169" spans="2:35" x14ac:dyDescent="0.25"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</row>
    <row r="170" spans="2:35" x14ac:dyDescent="0.25"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</row>
    <row r="171" spans="2:35" x14ac:dyDescent="0.25"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</row>
    <row r="172" spans="2:35" x14ac:dyDescent="0.25"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</row>
    <row r="173" spans="2:35" x14ac:dyDescent="0.25"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</row>
    <row r="174" spans="2:35" x14ac:dyDescent="0.25"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</row>
    <row r="175" spans="2:35" x14ac:dyDescent="0.25"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</row>
    <row r="176" spans="2:35" x14ac:dyDescent="0.25"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</row>
    <row r="177" spans="2:35" x14ac:dyDescent="0.25"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</row>
    <row r="178" spans="2:35" x14ac:dyDescent="0.25"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</row>
    <row r="179" spans="2:35" x14ac:dyDescent="0.25"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</row>
    <row r="180" spans="2:35" x14ac:dyDescent="0.25"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</row>
    <row r="181" spans="2:35" x14ac:dyDescent="0.25"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</row>
    <row r="182" spans="2:35" x14ac:dyDescent="0.25"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</row>
    <row r="183" spans="2:35" x14ac:dyDescent="0.25"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</row>
    <row r="184" spans="2:35" x14ac:dyDescent="0.25"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</row>
    <row r="185" spans="2:35" x14ac:dyDescent="0.25"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</row>
    <row r="186" spans="2:35" x14ac:dyDescent="0.25"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</row>
    <row r="187" spans="2:35" x14ac:dyDescent="0.25"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</row>
    <row r="188" spans="2:35" x14ac:dyDescent="0.25"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</row>
    <row r="189" spans="2:35" x14ac:dyDescent="0.25"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</row>
    <row r="190" spans="2:35" x14ac:dyDescent="0.25"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</row>
    <row r="191" spans="2:35" x14ac:dyDescent="0.25"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</row>
    <row r="192" spans="2:35" x14ac:dyDescent="0.25"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</row>
    <row r="193" spans="2:35" x14ac:dyDescent="0.25"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</row>
    <row r="194" spans="2:35" x14ac:dyDescent="0.25"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</row>
    <row r="195" spans="2:35" x14ac:dyDescent="0.25"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</row>
    <row r="196" spans="2:35" x14ac:dyDescent="0.25"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</row>
    <row r="197" spans="2:35" x14ac:dyDescent="0.25"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</row>
    <row r="198" spans="2:35" x14ac:dyDescent="0.25"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</row>
    <row r="199" spans="2:35" x14ac:dyDescent="0.25"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</row>
    <row r="200" spans="2:35" x14ac:dyDescent="0.25"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</row>
    <row r="201" spans="2:35" x14ac:dyDescent="0.25"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</row>
    <row r="202" spans="2:35" x14ac:dyDescent="0.25"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4"/>
      <c r="AH202" s="54"/>
      <c r="AI202" s="54"/>
    </row>
    <row r="203" spans="2:35" x14ac:dyDescent="0.25"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/>
    </row>
    <row r="204" spans="2:35" x14ac:dyDescent="0.25"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</row>
    <row r="205" spans="2:35" x14ac:dyDescent="0.25"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</row>
    <row r="206" spans="2:35" x14ac:dyDescent="0.25"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</row>
    <row r="207" spans="2:35" x14ac:dyDescent="0.25"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</row>
  </sheetData>
  <mergeCells count="48">
    <mergeCell ref="P12:P13"/>
    <mergeCell ref="AH11:AT11"/>
    <mergeCell ref="A11:A13"/>
    <mergeCell ref="Z12:Z13"/>
    <mergeCell ref="G12:G13"/>
    <mergeCell ref="H12:H13"/>
    <mergeCell ref="K12:K13"/>
    <mergeCell ref="X12:Y12"/>
    <mergeCell ref="B11:B13"/>
    <mergeCell ref="C11:C13"/>
    <mergeCell ref="D11:D13"/>
    <mergeCell ref="E11:E13"/>
    <mergeCell ref="U12:U13"/>
    <mergeCell ref="V12:V13"/>
    <mergeCell ref="S12:S13"/>
    <mergeCell ref="Q12:Q13"/>
    <mergeCell ref="F11:T11"/>
    <mergeCell ref="U11:AG11"/>
    <mergeCell ref="B4:X4"/>
    <mergeCell ref="N12:N13"/>
    <mergeCell ref="AB12:AB13"/>
    <mergeCell ref="AC12:AC13"/>
    <mergeCell ref="T12:T13"/>
    <mergeCell ref="O12:O13"/>
    <mergeCell ref="R12:R13"/>
    <mergeCell ref="B6:C6"/>
    <mergeCell ref="F12:F13"/>
    <mergeCell ref="I12:J12"/>
    <mergeCell ref="L12:L13"/>
    <mergeCell ref="M12:M13"/>
    <mergeCell ref="AE12:AE13"/>
    <mergeCell ref="W12:W13"/>
    <mergeCell ref="AF12:AF13"/>
    <mergeCell ref="AH12:AH13"/>
    <mergeCell ref="AG12:AG13"/>
    <mergeCell ref="AA12:AA13"/>
    <mergeCell ref="AD12:AD13"/>
    <mergeCell ref="AT12:AT13"/>
    <mergeCell ref="AM12:AM13"/>
    <mergeCell ref="AJ12:AJ13"/>
    <mergeCell ref="AI12:AI13"/>
    <mergeCell ref="AR12:AR13"/>
    <mergeCell ref="AP12:AP13"/>
    <mergeCell ref="AO12:AO13"/>
    <mergeCell ref="AN12:AN13"/>
    <mergeCell ref="AK12:AL12"/>
    <mergeCell ref="AQ12:AQ13"/>
    <mergeCell ref="AS12:AS13"/>
  </mergeCells>
  <pageMargins left="0.31496062992125984" right="0.31496062992125984" top="0.35433070866141736" bottom="0.15748031496062992" header="0.31496062992125984" footer="0.31496062992125984"/>
  <pageSetup paperSize="9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68"/>
  <sheetViews>
    <sheetView topLeftCell="A7" workbookViewId="0">
      <selection activeCell="N7" sqref="N7:Y32"/>
    </sheetView>
  </sheetViews>
  <sheetFormatPr defaultRowHeight="15" x14ac:dyDescent="0.25"/>
  <cols>
    <col min="1" max="1" width="11.42578125" customWidth="1"/>
    <col min="2" max="2" width="32.28515625" customWidth="1"/>
    <col min="3" max="3" width="22.7109375" customWidth="1"/>
    <col min="4" max="4" width="7.5703125" customWidth="1"/>
    <col min="5" max="5" width="6" customWidth="1"/>
    <col min="6" max="6" width="6.140625" customWidth="1"/>
    <col min="7" max="7" width="5.7109375" customWidth="1"/>
    <col min="8" max="9" width="6" customWidth="1"/>
    <col min="10" max="11" width="5.7109375" customWidth="1"/>
    <col min="12" max="12" width="6.140625" customWidth="1"/>
  </cols>
  <sheetData>
    <row r="1" spans="1:25" ht="18.75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25" ht="18.75" x14ac:dyDescent="0.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25" ht="18.75" x14ac:dyDescent="0.3">
      <c r="A3" s="32" t="s">
        <v>9</v>
      </c>
      <c r="B3" s="32"/>
      <c r="C3" s="32"/>
      <c r="D3" s="32"/>
      <c r="E3" s="32"/>
      <c r="F3" s="33"/>
      <c r="G3" s="33"/>
      <c r="H3" s="33"/>
      <c r="I3" s="33"/>
      <c r="J3" s="33"/>
      <c r="K3" s="33"/>
      <c r="L3" s="33"/>
    </row>
    <row r="5" spans="1:25" ht="18.75" x14ac:dyDescent="0.3">
      <c r="A5" s="33" t="s">
        <v>53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4"/>
    </row>
    <row r="6" spans="1:25" ht="19.5" thickBot="1" x14ac:dyDescent="0.35">
      <c r="A6" s="135" t="s">
        <v>60</v>
      </c>
      <c r="B6" s="136"/>
      <c r="C6" s="33"/>
      <c r="D6" s="33" t="s">
        <v>8</v>
      </c>
      <c r="E6" s="33"/>
      <c r="F6" s="33"/>
      <c r="G6" s="33"/>
      <c r="H6" s="33"/>
      <c r="I6" s="33"/>
      <c r="J6" s="33"/>
      <c r="K6" s="33" t="s">
        <v>55</v>
      </c>
      <c r="L6" s="33"/>
    </row>
    <row r="7" spans="1:25" x14ac:dyDescent="0.25">
      <c r="A7" s="115" t="s">
        <v>0</v>
      </c>
      <c r="B7" s="118" t="s">
        <v>1</v>
      </c>
      <c r="C7" s="120" t="s">
        <v>2</v>
      </c>
      <c r="D7" s="122" t="s">
        <v>56</v>
      </c>
      <c r="E7" s="125" t="s">
        <v>70</v>
      </c>
      <c r="F7" s="126"/>
      <c r="G7" s="126"/>
      <c r="H7" s="126"/>
      <c r="I7" s="126"/>
      <c r="J7" s="126"/>
      <c r="K7" s="126"/>
      <c r="L7" s="127"/>
      <c r="N7" s="115" t="s">
        <v>0</v>
      </c>
      <c r="O7" s="118" t="s">
        <v>1</v>
      </c>
      <c r="P7" s="120" t="s">
        <v>2</v>
      </c>
      <c r="Q7" s="122" t="s">
        <v>56</v>
      </c>
      <c r="R7" s="125" t="s">
        <v>70</v>
      </c>
      <c r="S7" s="126"/>
      <c r="T7" s="126"/>
      <c r="U7" s="126"/>
      <c r="V7" s="126"/>
      <c r="W7" s="126"/>
      <c r="X7" s="126"/>
      <c r="Y7" s="127"/>
    </row>
    <row r="8" spans="1:25" x14ac:dyDescent="0.25">
      <c r="A8" s="116"/>
      <c r="B8" s="118"/>
      <c r="C8" s="120"/>
      <c r="D8" s="123"/>
      <c r="E8" s="128" t="s">
        <v>61</v>
      </c>
      <c r="F8" s="129" t="s">
        <v>4</v>
      </c>
      <c r="G8" s="131" t="s">
        <v>5</v>
      </c>
      <c r="H8" s="132" t="s">
        <v>3</v>
      </c>
      <c r="I8" s="132"/>
      <c r="J8" s="131" t="s">
        <v>6</v>
      </c>
      <c r="K8" s="131" t="s">
        <v>57</v>
      </c>
      <c r="L8" s="133" t="s">
        <v>71</v>
      </c>
      <c r="N8" s="116"/>
      <c r="O8" s="118"/>
      <c r="P8" s="120"/>
      <c r="Q8" s="123"/>
      <c r="R8" s="128" t="s">
        <v>61</v>
      </c>
      <c r="S8" s="129" t="s">
        <v>4</v>
      </c>
      <c r="T8" s="131" t="s">
        <v>5</v>
      </c>
      <c r="U8" s="132" t="s">
        <v>3</v>
      </c>
      <c r="V8" s="132"/>
      <c r="W8" s="131" t="s">
        <v>6</v>
      </c>
      <c r="X8" s="131" t="s">
        <v>57</v>
      </c>
      <c r="Y8" s="133" t="s">
        <v>71</v>
      </c>
    </row>
    <row r="9" spans="1:25" ht="37.5" x14ac:dyDescent="0.25">
      <c r="A9" s="117"/>
      <c r="B9" s="119"/>
      <c r="C9" s="121"/>
      <c r="D9" s="124"/>
      <c r="E9" s="128"/>
      <c r="F9" s="130"/>
      <c r="G9" s="131"/>
      <c r="H9" s="2" t="s">
        <v>58</v>
      </c>
      <c r="I9" s="2" t="s">
        <v>59</v>
      </c>
      <c r="J9" s="131"/>
      <c r="K9" s="131"/>
      <c r="L9" s="134"/>
      <c r="N9" s="117"/>
      <c r="O9" s="119"/>
      <c r="P9" s="121"/>
      <c r="Q9" s="124"/>
      <c r="R9" s="128"/>
      <c r="S9" s="130"/>
      <c r="T9" s="131"/>
      <c r="U9" s="2" t="s">
        <v>58</v>
      </c>
      <c r="V9" s="2" t="s">
        <v>59</v>
      </c>
      <c r="W9" s="131"/>
      <c r="X9" s="131"/>
      <c r="Y9" s="134"/>
    </row>
    <row r="10" spans="1:25" ht="63" x14ac:dyDescent="0.25">
      <c r="A10" s="4" t="s">
        <v>10</v>
      </c>
      <c r="B10" s="4" t="s">
        <v>11</v>
      </c>
      <c r="C10" s="4" t="s">
        <v>63</v>
      </c>
      <c r="D10" s="5">
        <f t="shared" ref="D10:D32" si="0">M10+U10+S10+AA10</f>
        <v>17</v>
      </c>
      <c r="E10" s="6">
        <f>SUM(D10,F10:H10,J10)</f>
        <v>34</v>
      </c>
      <c r="F10" s="10"/>
      <c r="G10" s="10"/>
      <c r="H10" s="10">
        <v>17</v>
      </c>
      <c r="I10" s="10">
        <v>17</v>
      </c>
      <c r="J10" s="10"/>
      <c r="K10" s="10">
        <f t="shared" ref="K10:K20" si="1">SUM(S10,AA10)</f>
        <v>0</v>
      </c>
      <c r="L10" s="36"/>
      <c r="N10" s="4" t="s">
        <v>10</v>
      </c>
      <c r="O10" s="4" t="s">
        <v>11</v>
      </c>
      <c r="P10" s="4" t="s">
        <v>63</v>
      </c>
      <c r="Q10" s="5">
        <f t="shared" ref="Q10:Q32" si="2">Z10+AH10+AF10+AN10</f>
        <v>0</v>
      </c>
      <c r="R10" s="6">
        <f t="shared" ref="R10:R20" si="3">SUM(Z10,AH10)</f>
        <v>0</v>
      </c>
      <c r="S10" s="10"/>
      <c r="T10" s="10"/>
      <c r="U10" s="10">
        <v>17</v>
      </c>
      <c r="V10" s="10">
        <v>17</v>
      </c>
      <c r="W10" s="10"/>
      <c r="X10" s="10">
        <f t="shared" ref="X10:X20" si="4">SUM(AF10,AN10)</f>
        <v>0</v>
      </c>
      <c r="Y10" s="36"/>
    </row>
    <row r="11" spans="1:25" ht="63" x14ac:dyDescent="0.25">
      <c r="A11" s="4" t="s">
        <v>12</v>
      </c>
      <c r="B11" s="4" t="s">
        <v>13</v>
      </c>
      <c r="C11" s="4" t="s">
        <v>64</v>
      </c>
      <c r="D11" s="5">
        <f t="shared" si="0"/>
        <v>0</v>
      </c>
      <c r="E11" s="6">
        <f t="shared" ref="E11:E20" si="5">SUM(D11,F11:H11,J11)</f>
        <v>34</v>
      </c>
      <c r="F11" s="10"/>
      <c r="G11" s="10">
        <v>34</v>
      </c>
      <c r="H11" s="10"/>
      <c r="I11" s="10"/>
      <c r="J11" s="10"/>
      <c r="K11" s="10">
        <f t="shared" si="1"/>
        <v>0</v>
      </c>
      <c r="L11" s="49"/>
      <c r="N11" s="4" t="s">
        <v>12</v>
      </c>
      <c r="O11" s="4" t="s">
        <v>13</v>
      </c>
      <c r="P11" s="4" t="s">
        <v>64</v>
      </c>
      <c r="Q11" s="5">
        <f t="shared" si="2"/>
        <v>0</v>
      </c>
      <c r="R11" s="6">
        <f t="shared" si="3"/>
        <v>0</v>
      </c>
      <c r="S11" s="10"/>
      <c r="T11" s="10">
        <v>34</v>
      </c>
      <c r="U11" s="10"/>
      <c r="V11" s="10"/>
      <c r="W11" s="10"/>
      <c r="X11" s="10">
        <f t="shared" si="4"/>
        <v>0</v>
      </c>
      <c r="Y11" s="49"/>
    </row>
    <row r="12" spans="1:25" ht="31.5" x14ac:dyDescent="0.25">
      <c r="A12" s="4" t="s">
        <v>14</v>
      </c>
      <c r="B12" s="4" t="s">
        <v>15</v>
      </c>
      <c r="C12" s="4" t="s">
        <v>65</v>
      </c>
      <c r="D12" s="5">
        <f t="shared" si="0"/>
        <v>19</v>
      </c>
      <c r="E12" s="6">
        <f t="shared" si="5"/>
        <v>53</v>
      </c>
      <c r="F12" s="10">
        <v>19</v>
      </c>
      <c r="G12" s="37">
        <v>15</v>
      </c>
      <c r="H12" s="10"/>
      <c r="I12" s="10"/>
      <c r="J12" s="10"/>
      <c r="K12" s="10">
        <f t="shared" si="1"/>
        <v>19</v>
      </c>
      <c r="L12" s="8"/>
      <c r="N12" s="4" t="s">
        <v>14</v>
      </c>
      <c r="O12" s="4" t="s">
        <v>15</v>
      </c>
      <c r="P12" s="4" t="s">
        <v>65</v>
      </c>
      <c r="Q12" s="5">
        <f t="shared" si="2"/>
        <v>0</v>
      </c>
      <c r="R12" s="6">
        <f t="shared" si="3"/>
        <v>0</v>
      </c>
      <c r="S12" s="10">
        <v>19</v>
      </c>
      <c r="T12" s="37">
        <v>15</v>
      </c>
      <c r="U12" s="10"/>
      <c r="V12" s="10"/>
      <c r="W12" s="10"/>
      <c r="X12" s="10">
        <f t="shared" si="4"/>
        <v>0</v>
      </c>
      <c r="Y12" s="8"/>
    </row>
    <row r="13" spans="1:25" ht="47.25" x14ac:dyDescent="0.25">
      <c r="A13" s="4" t="s">
        <v>16</v>
      </c>
      <c r="B13" s="4" t="s">
        <v>17</v>
      </c>
      <c r="C13" s="4" t="s">
        <v>69</v>
      </c>
      <c r="D13" s="5">
        <f t="shared" si="0"/>
        <v>34</v>
      </c>
      <c r="E13" s="6">
        <f t="shared" si="5"/>
        <v>68</v>
      </c>
      <c r="F13" s="10">
        <v>20</v>
      </c>
      <c r="G13" s="37"/>
      <c r="H13" s="10">
        <v>14</v>
      </c>
      <c r="I13" s="10">
        <v>14</v>
      </c>
      <c r="J13" s="10"/>
      <c r="K13" s="10">
        <f t="shared" si="1"/>
        <v>20</v>
      </c>
      <c r="L13" s="8"/>
      <c r="N13" s="4" t="s">
        <v>16</v>
      </c>
      <c r="O13" s="4" t="s">
        <v>17</v>
      </c>
      <c r="P13" s="4" t="s">
        <v>69</v>
      </c>
      <c r="Q13" s="5">
        <f t="shared" si="2"/>
        <v>0</v>
      </c>
      <c r="R13" s="6">
        <f t="shared" si="3"/>
        <v>0</v>
      </c>
      <c r="S13" s="10">
        <v>20</v>
      </c>
      <c r="T13" s="37"/>
      <c r="U13" s="10">
        <v>14</v>
      </c>
      <c r="V13" s="10">
        <v>14</v>
      </c>
      <c r="W13" s="10"/>
      <c r="X13" s="10">
        <f t="shared" si="4"/>
        <v>0</v>
      </c>
      <c r="Y13" s="8"/>
    </row>
    <row r="14" spans="1:25" ht="31.5" x14ac:dyDescent="0.25">
      <c r="A14" s="4" t="s">
        <v>18</v>
      </c>
      <c r="B14" s="4" t="s">
        <v>19</v>
      </c>
      <c r="C14" s="4" t="s">
        <v>66</v>
      </c>
      <c r="D14" s="5">
        <f t="shared" si="0"/>
        <v>24</v>
      </c>
      <c r="E14" s="6">
        <f t="shared" si="5"/>
        <v>58</v>
      </c>
      <c r="F14" s="10">
        <v>20</v>
      </c>
      <c r="G14" s="37">
        <v>10</v>
      </c>
      <c r="H14" s="10">
        <v>4</v>
      </c>
      <c r="I14" s="10">
        <v>4</v>
      </c>
      <c r="J14" s="10"/>
      <c r="K14" s="10">
        <f t="shared" si="1"/>
        <v>20</v>
      </c>
      <c r="L14" s="8"/>
      <c r="N14" s="4" t="s">
        <v>18</v>
      </c>
      <c r="O14" s="4" t="s">
        <v>19</v>
      </c>
      <c r="P14" s="4" t="s">
        <v>66</v>
      </c>
      <c r="Q14" s="5">
        <f t="shared" si="2"/>
        <v>0</v>
      </c>
      <c r="R14" s="6">
        <f t="shared" si="3"/>
        <v>0</v>
      </c>
      <c r="S14" s="10">
        <v>20</v>
      </c>
      <c r="T14" s="37">
        <v>10</v>
      </c>
      <c r="U14" s="10">
        <v>4</v>
      </c>
      <c r="V14" s="10">
        <v>4</v>
      </c>
      <c r="W14" s="10"/>
      <c r="X14" s="10">
        <f t="shared" si="4"/>
        <v>0</v>
      </c>
      <c r="Y14" s="8"/>
    </row>
    <row r="15" spans="1:25" ht="31.5" x14ac:dyDescent="0.25">
      <c r="A15" s="4" t="s">
        <v>20</v>
      </c>
      <c r="B15" s="4" t="s">
        <v>21</v>
      </c>
      <c r="C15" s="31"/>
      <c r="D15" s="5">
        <f t="shared" si="0"/>
        <v>0</v>
      </c>
      <c r="E15" s="6">
        <f t="shared" si="5"/>
        <v>0</v>
      </c>
      <c r="F15" s="10"/>
      <c r="G15" s="10"/>
      <c r="H15" s="10"/>
      <c r="I15" s="10"/>
      <c r="J15" s="10"/>
      <c r="K15" s="10">
        <f t="shared" si="1"/>
        <v>0</v>
      </c>
      <c r="L15" s="7"/>
      <c r="N15" s="4" t="s">
        <v>20</v>
      </c>
      <c r="O15" s="4" t="s">
        <v>21</v>
      </c>
      <c r="P15" s="31"/>
      <c r="Q15" s="5">
        <f t="shared" si="2"/>
        <v>0</v>
      </c>
      <c r="R15" s="6">
        <f t="shared" si="3"/>
        <v>0</v>
      </c>
      <c r="S15" s="10"/>
      <c r="T15" s="10"/>
      <c r="U15" s="10"/>
      <c r="V15" s="10"/>
      <c r="W15" s="10"/>
      <c r="X15" s="10">
        <f t="shared" si="4"/>
        <v>0</v>
      </c>
      <c r="Y15" s="7"/>
    </row>
    <row r="16" spans="1:25" ht="47.25" x14ac:dyDescent="0.25">
      <c r="A16" s="4" t="s">
        <v>22</v>
      </c>
      <c r="B16" s="4" t="s">
        <v>23</v>
      </c>
      <c r="C16" s="4" t="s">
        <v>67</v>
      </c>
      <c r="D16" s="5">
        <f t="shared" si="0"/>
        <v>20</v>
      </c>
      <c r="E16" s="6">
        <f t="shared" si="5"/>
        <v>54</v>
      </c>
      <c r="F16" s="37">
        <v>20</v>
      </c>
      <c r="G16" s="37">
        <v>14</v>
      </c>
      <c r="H16" s="10"/>
      <c r="I16" s="10"/>
      <c r="J16" s="10"/>
      <c r="K16" s="10">
        <f t="shared" si="1"/>
        <v>20</v>
      </c>
      <c r="L16" s="8"/>
      <c r="N16" s="4" t="s">
        <v>22</v>
      </c>
      <c r="O16" s="4" t="s">
        <v>23</v>
      </c>
      <c r="P16" s="4" t="s">
        <v>67</v>
      </c>
      <c r="Q16" s="5">
        <f t="shared" si="2"/>
        <v>0</v>
      </c>
      <c r="R16" s="6">
        <f t="shared" si="3"/>
        <v>0</v>
      </c>
      <c r="S16" s="37">
        <v>20</v>
      </c>
      <c r="T16" s="37">
        <v>14</v>
      </c>
      <c r="U16" s="10"/>
      <c r="V16" s="10"/>
      <c r="W16" s="10"/>
      <c r="X16" s="10">
        <f t="shared" si="4"/>
        <v>0</v>
      </c>
      <c r="Y16" s="8"/>
    </row>
    <row r="17" spans="1:25" ht="63" x14ac:dyDescent="0.25">
      <c r="A17" s="4" t="s">
        <v>24</v>
      </c>
      <c r="B17" s="4" t="s">
        <v>25</v>
      </c>
      <c r="C17" s="4" t="s">
        <v>67</v>
      </c>
      <c r="D17" s="5">
        <f t="shared" si="0"/>
        <v>20</v>
      </c>
      <c r="E17" s="6">
        <f t="shared" si="5"/>
        <v>54</v>
      </c>
      <c r="F17" s="37">
        <v>20</v>
      </c>
      <c r="G17" s="37">
        <v>14</v>
      </c>
      <c r="H17" s="10"/>
      <c r="I17" s="10"/>
      <c r="J17" s="10"/>
      <c r="K17" s="10">
        <f t="shared" si="1"/>
        <v>20</v>
      </c>
      <c r="L17" s="8"/>
      <c r="N17" s="4" t="s">
        <v>24</v>
      </c>
      <c r="O17" s="4" t="s">
        <v>25</v>
      </c>
      <c r="P17" s="4" t="s">
        <v>67</v>
      </c>
      <c r="Q17" s="5">
        <f t="shared" si="2"/>
        <v>0</v>
      </c>
      <c r="R17" s="6">
        <f t="shared" si="3"/>
        <v>0</v>
      </c>
      <c r="S17" s="37">
        <v>20</v>
      </c>
      <c r="T17" s="37">
        <v>14</v>
      </c>
      <c r="U17" s="10"/>
      <c r="V17" s="10"/>
      <c r="W17" s="10"/>
      <c r="X17" s="10">
        <f t="shared" si="4"/>
        <v>0</v>
      </c>
      <c r="Y17" s="8"/>
    </row>
    <row r="18" spans="1:25" ht="47.25" x14ac:dyDescent="0.25">
      <c r="A18" s="4" t="s">
        <v>26</v>
      </c>
      <c r="B18" s="4" t="s">
        <v>27</v>
      </c>
      <c r="C18" s="4" t="s">
        <v>68</v>
      </c>
      <c r="D18" s="5">
        <f t="shared" si="0"/>
        <v>24</v>
      </c>
      <c r="E18" s="6">
        <f t="shared" si="5"/>
        <v>58</v>
      </c>
      <c r="F18" s="10">
        <v>20</v>
      </c>
      <c r="G18" s="37">
        <v>10</v>
      </c>
      <c r="H18" s="10">
        <v>4</v>
      </c>
      <c r="I18" s="10">
        <v>4</v>
      </c>
      <c r="J18" s="10"/>
      <c r="K18" s="10">
        <f t="shared" si="1"/>
        <v>20</v>
      </c>
      <c r="L18" s="8"/>
      <c r="N18" s="4" t="s">
        <v>26</v>
      </c>
      <c r="O18" s="4" t="s">
        <v>27</v>
      </c>
      <c r="P18" s="4" t="s">
        <v>68</v>
      </c>
      <c r="Q18" s="5">
        <f t="shared" si="2"/>
        <v>0</v>
      </c>
      <c r="R18" s="6">
        <f t="shared" si="3"/>
        <v>0</v>
      </c>
      <c r="S18" s="10">
        <v>20</v>
      </c>
      <c r="T18" s="37">
        <v>10</v>
      </c>
      <c r="U18" s="10">
        <v>4</v>
      </c>
      <c r="V18" s="10">
        <v>4</v>
      </c>
      <c r="W18" s="10"/>
      <c r="X18" s="10">
        <f t="shared" si="4"/>
        <v>0</v>
      </c>
      <c r="Y18" s="8"/>
    </row>
    <row r="19" spans="1:25" ht="78.75" x14ac:dyDescent="0.25">
      <c r="A19" s="4" t="s">
        <v>28</v>
      </c>
      <c r="B19" s="4" t="s">
        <v>29</v>
      </c>
      <c r="C19" s="4" t="s">
        <v>68</v>
      </c>
      <c r="D19" s="5">
        <f t="shared" si="0"/>
        <v>32</v>
      </c>
      <c r="E19" s="6">
        <f t="shared" si="5"/>
        <v>64</v>
      </c>
      <c r="F19" s="37">
        <v>16</v>
      </c>
      <c r="G19" s="38"/>
      <c r="H19" s="10">
        <v>16</v>
      </c>
      <c r="I19" s="10">
        <v>16</v>
      </c>
      <c r="J19" s="10"/>
      <c r="K19" s="10">
        <f t="shared" si="1"/>
        <v>16</v>
      </c>
      <c r="L19" s="49"/>
      <c r="N19" s="4" t="s">
        <v>28</v>
      </c>
      <c r="O19" s="4" t="s">
        <v>29</v>
      </c>
      <c r="P19" s="4" t="s">
        <v>68</v>
      </c>
      <c r="Q19" s="5">
        <f t="shared" si="2"/>
        <v>0</v>
      </c>
      <c r="R19" s="6">
        <f t="shared" si="3"/>
        <v>0</v>
      </c>
      <c r="S19" s="37">
        <v>16</v>
      </c>
      <c r="T19" s="38"/>
      <c r="U19" s="10">
        <v>16</v>
      </c>
      <c r="V19" s="10">
        <v>16</v>
      </c>
      <c r="W19" s="10"/>
      <c r="X19" s="10">
        <f t="shared" si="4"/>
        <v>0</v>
      </c>
      <c r="Y19" s="49"/>
    </row>
    <row r="20" spans="1:25" ht="111" thickBot="1" x14ac:dyDescent="0.3">
      <c r="A20" s="11" t="s">
        <v>30</v>
      </c>
      <c r="B20" s="11" t="s">
        <v>31</v>
      </c>
      <c r="C20" s="11" t="s">
        <v>67</v>
      </c>
      <c r="D20" s="35">
        <f t="shared" si="0"/>
        <v>24</v>
      </c>
      <c r="E20" s="6">
        <f t="shared" si="5"/>
        <v>56</v>
      </c>
      <c r="F20" s="39">
        <v>16</v>
      </c>
      <c r="G20" s="39">
        <v>8</v>
      </c>
      <c r="H20" s="39">
        <v>8</v>
      </c>
      <c r="I20" s="39">
        <v>8</v>
      </c>
      <c r="J20" s="39"/>
      <c r="K20" s="10">
        <f t="shared" si="1"/>
        <v>16</v>
      </c>
      <c r="L20" s="49"/>
      <c r="N20" s="11" t="s">
        <v>30</v>
      </c>
      <c r="O20" s="11" t="s">
        <v>31</v>
      </c>
      <c r="P20" s="11" t="s">
        <v>67</v>
      </c>
      <c r="Q20" s="35">
        <f t="shared" si="2"/>
        <v>0</v>
      </c>
      <c r="R20" s="6">
        <f t="shared" si="3"/>
        <v>0</v>
      </c>
      <c r="S20" s="39">
        <v>16</v>
      </c>
      <c r="T20" s="39">
        <v>8</v>
      </c>
      <c r="U20" s="39">
        <v>8</v>
      </c>
      <c r="V20" s="39">
        <v>8</v>
      </c>
      <c r="W20" s="39"/>
      <c r="X20" s="10">
        <f t="shared" si="4"/>
        <v>0</v>
      </c>
      <c r="Y20" s="49"/>
    </row>
    <row r="21" spans="1:25" ht="16.5" thickBot="1" x14ac:dyDescent="0.3">
      <c r="A21" s="42" t="s">
        <v>32</v>
      </c>
      <c r="B21" s="110" t="s">
        <v>52</v>
      </c>
      <c r="C21" s="111"/>
      <c r="D21" s="22">
        <f t="shared" si="0"/>
        <v>0</v>
      </c>
      <c r="E21" s="14"/>
      <c r="F21" s="13"/>
      <c r="G21" s="13"/>
      <c r="H21" s="13"/>
      <c r="I21" s="13"/>
      <c r="J21" s="13"/>
      <c r="K21" s="13"/>
      <c r="L21" s="15" t="s">
        <v>62</v>
      </c>
      <c r="N21" s="42" t="s">
        <v>32</v>
      </c>
      <c r="O21" s="110" t="s">
        <v>52</v>
      </c>
      <c r="P21" s="111"/>
      <c r="Q21" s="22">
        <f t="shared" si="2"/>
        <v>0</v>
      </c>
      <c r="R21" s="14"/>
      <c r="S21" s="13"/>
      <c r="T21" s="13"/>
      <c r="U21" s="13"/>
      <c r="V21" s="13"/>
      <c r="W21" s="13"/>
      <c r="X21" s="13"/>
      <c r="Y21" s="15" t="s">
        <v>62</v>
      </c>
    </row>
    <row r="22" spans="1:25" ht="78.75" x14ac:dyDescent="0.25">
      <c r="A22" s="43" t="s">
        <v>33</v>
      </c>
      <c r="B22" s="16" t="s">
        <v>34</v>
      </c>
      <c r="C22" s="31"/>
      <c r="D22" s="5">
        <f t="shared" si="0"/>
        <v>24</v>
      </c>
      <c r="E22" s="6">
        <f>SUM(M22,U22)</f>
        <v>6</v>
      </c>
      <c r="F22" s="7">
        <v>18</v>
      </c>
      <c r="G22" s="9">
        <v>10</v>
      </c>
      <c r="H22" s="10">
        <v>6</v>
      </c>
      <c r="I22" s="10">
        <v>6</v>
      </c>
      <c r="J22" s="7"/>
      <c r="K22" s="10">
        <f>SUM(S22,AA22)</f>
        <v>18</v>
      </c>
      <c r="L22" s="8"/>
      <c r="N22" s="43" t="s">
        <v>33</v>
      </c>
      <c r="O22" s="16" t="s">
        <v>34</v>
      </c>
      <c r="P22" s="31"/>
      <c r="Q22" s="5">
        <f t="shared" si="2"/>
        <v>0</v>
      </c>
      <c r="R22" s="6">
        <f>SUM(Z22,AH22)</f>
        <v>0</v>
      </c>
      <c r="S22" s="7">
        <v>18</v>
      </c>
      <c r="T22" s="9">
        <v>10</v>
      </c>
      <c r="U22" s="10">
        <v>6</v>
      </c>
      <c r="V22" s="10">
        <v>6</v>
      </c>
      <c r="W22" s="7"/>
      <c r="X22" s="10">
        <f>SUM(AF22,AN22)</f>
        <v>0</v>
      </c>
      <c r="Y22" s="8"/>
    </row>
    <row r="23" spans="1:25" ht="157.5" x14ac:dyDescent="0.25">
      <c r="A23" s="43" t="s">
        <v>35</v>
      </c>
      <c r="B23" s="16" t="s">
        <v>36</v>
      </c>
      <c r="C23" s="31"/>
      <c r="D23" s="5">
        <f t="shared" si="0"/>
        <v>33</v>
      </c>
      <c r="E23" s="6">
        <f>SUM(M23,U23)</f>
        <v>6</v>
      </c>
      <c r="F23" s="7">
        <v>27</v>
      </c>
      <c r="G23" s="9">
        <v>18</v>
      </c>
      <c r="H23" s="10">
        <v>6</v>
      </c>
      <c r="I23" s="10">
        <v>6</v>
      </c>
      <c r="J23" s="7"/>
      <c r="K23" s="10">
        <f>SUM(S23,AA23)</f>
        <v>27</v>
      </c>
      <c r="L23" s="8"/>
      <c r="N23" s="43" t="s">
        <v>35</v>
      </c>
      <c r="O23" s="16" t="s">
        <v>36</v>
      </c>
      <c r="P23" s="31"/>
      <c r="Q23" s="5">
        <f t="shared" si="2"/>
        <v>0</v>
      </c>
      <c r="R23" s="6">
        <f>SUM(Z23,AH23)</f>
        <v>0</v>
      </c>
      <c r="S23" s="7">
        <v>27</v>
      </c>
      <c r="T23" s="9">
        <v>18</v>
      </c>
      <c r="U23" s="10">
        <v>6</v>
      </c>
      <c r="V23" s="10">
        <v>6</v>
      </c>
      <c r="W23" s="7"/>
      <c r="X23" s="10">
        <f>SUM(AF23,AN23)</f>
        <v>0</v>
      </c>
      <c r="Y23" s="8"/>
    </row>
    <row r="24" spans="1:25" ht="47.25" x14ac:dyDescent="0.25">
      <c r="A24" s="43" t="s">
        <v>37</v>
      </c>
      <c r="B24" s="16" t="s">
        <v>38</v>
      </c>
      <c r="C24" s="4"/>
      <c r="D24" s="5">
        <f t="shared" si="0"/>
        <v>0</v>
      </c>
      <c r="E24" s="6">
        <f>SUM(M24,U24)</f>
        <v>0</v>
      </c>
      <c r="F24" s="10"/>
      <c r="G24" s="10"/>
      <c r="H24" s="10"/>
      <c r="I24" s="10"/>
      <c r="J24" s="10"/>
      <c r="K24" s="10"/>
      <c r="L24" s="36"/>
      <c r="N24" s="43" t="s">
        <v>37</v>
      </c>
      <c r="O24" s="16" t="s">
        <v>38</v>
      </c>
      <c r="P24" s="4"/>
      <c r="Q24" s="5">
        <f t="shared" si="2"/>
        <v>0</v>
      </c>
      <c r="R24" s="6">
        <f>SUM(Z24,AH24)</f>
        <v>0</v>
      </c>
      <c r="S24" s="10"/>
      <c r="T24" s="10"/>
      <c r="U24" s="10"/>
      <c r="V24" s="10"/>
      <c r="W24" s="10"/>
      <c r="X24" s="10"/>
      <c r="Y24" s="36"/>
    </row>
    <row r="25" spans="1:25" ht="142.5" thickBot="1" x14ac:dyDescent="0.3">
      <c r="A25" s="44" t="s">
        <v>39</v>
      </c>
      <c r="B25" s="17" t="s">
        <v>40</v>
      </c>
      <c r="C25" s="18"/>
      <c r="D25" s="19">
        <f t="shared" si="0"/>
        <v>0</v>
      </c>
      <c r="E25" s="6">
        <f>SUM(M25,U25)</f>
        <v>0</v>
      </c>
      <c r="F25" s="40"/>
      <c r="G25" s="40"/>
      <c r="H25" s="40"/>
      <c r="I25" s="40"/>
      <c r="J25" s="40"/>
      <c r="K25" s="40"/>
      <c r="L25" s="41"/>
      <c r="N25" s="44" t="s">
        <v>39</v>
      </c>
      <c r="O25" s="17" t="s">
        <v>40</v>
      </c>
      <c r="P25" s="18"/>
      <c r="Q25" s="19">
        <f t="shared" si="2"/>
        <v>0</v>
      </c>
      <c r="R25" s="6">
        <f>SUM(Z25,AH25)</f>
        <v>0</v>
      </c>
      <c r="S25" s="40"/>
      <c r="T25" s="40"/>
      <c r="U25" s="40"/>
      <c r="V25" s="40"/>
      <c r="W25" s="40"/>
      <c r="X25" s="40"/>
      <c r="Y25" s="41"/>
    </row>
    <row r="26" spans="1:25" ht="15.75" x14ac:dyDescent="0.25">
      <c r="A26" s="12" t="s">
        <v>41</v>
      </c>
      <c r="B26" s="112" t="s">
        <v>42</v>
      </c>
      <c r="C26" s="113"/>
      <c r="D26" s="48">
        <f t="shared" si="0"/>
        <v>0</v>
      </c>
      <c r="E26" s="45"/>
      <c r="F26" s="46"/>
      <c r="G26" s="46"/>
      <c r="H26" s="46"/>
      <c r="I26" s="46"/>
      <c r="J26" s="46"/>
      <c r="K26" s="46"/>
      <c r="L26" s="47"/>
      <c r="N26" s="12" t="s">
        <v>41</v>
      </c>
      <c r="O26" s="112" t="s">
        <v>42</v>
      </c>
      <c r="P26" s="113"/>
      <c r="Q26" s="48">
        <f t="shared" si="2"/>
        <v>0</v>
      </c>
      <c r="R26" s="45"/>
      <c r="S26" s="46"/>
      <c r="T26" s="46"/>
      <c r="U26" s="46"/>
      <c r="V26" s="46"/>
      <c r="W26" s="46"/>
      <c r="X26" s="46"/>
      <c r="Y26" s="47"/>
    </row>
    <row r="27" spans="1:25" ht="47.25" x14ac:dyDescent="0.25">
      <c r="A27" s="16" t="s">
        <v>43</v>
      </c>
      <c r="B27" s="4" t="s">
        <v>44</v>
      </c>
      <c r="C27" s="31"/>
      <c r="D27" s="5">
        <f t="shared" si="0"/>
        <v>58</v>
      </c>
      <c r="E27" s="6">
        <f>SUM(M27,U27)</f>
        <v>0</v>
      </c>
      <c r="F27" s="7">
        <v>58</v>
      </c>
      <c r="G27" s="9">
        <v>56</v>
      </c>
      <c r="H27" s="10"/>
      <c r="I27" s="10"/>
      <c r="J27" s="7"/>
      <c r="K27" s="10">
        <f>SUM(S27,AA27)</f>
        <v>58</v>
      </c>
      <c r="L27" s="8"/>
      <c r="N27" s="16" t="s">
        <v>43</v>
      </c>
      <c r="O27" s="4" t="s">
        <v>44</v>
      </c>
      <c r="P27" s="31"/>
      <c r="Q27" s="5">
        <f t="shared" si="2"/>
        <v>0</v>
      </c>
      <c r="R27" s="6">
        <f>SUM(Z27,AH27)</f>
        <v>0</v>
      </c>
      <c r="S27" s="7">
        <v>58</v>
      </c>
      <c r="T27" s="9">
        <v>56</v>
      </c>
      <c r="U27" s="10"/>
      <c r="V27" s="10"/>
      <c r="W27" s="7"/>
      <c r="X27" s="10">
        <f>SUM(AF27,AN27)</f>
        <v>0</v>
      </c>
      <c r="Y27" s="8"/>
    </row>
    <row r="28" spans="1:25" ht="78.75" x14ac:dyDescent="0.25">
      <c r="A28" s="16" t="s">
        <v>45</v>
      </c>
      <c r="B28" s="4" t="s">
        <v>46</v>
      </c>
      <c r="C28" s="31"/>
      <c r="D28" s="5">
        <f t="shared" si="0"/>
        <v>24</v>
      </c>
      <c r="E28" s="6">
        <f>SUM(M28,U28)</f>
        <v>0</v>
      </c>
      <c r="F28" s="7">
        <v>24</v>
      </c>
      <c r="G28" s="9">
        <v>10</v>
      </c>
      <c r="H28" s="10"/>
      <c r="I28" s="10"/>
      <c r="J28" s="7"/>
      <c r="K28" s="10">
        <f>SUM(S28,AA28)</f>
        <v>24</v>
      </c>
      <c r="L28" s="8"/>
      <c r="N28" s="16" t="s">
        <v>45</v>
      </c>
      <c r="O28" s="4" t="s">
        <v>46</v>
      </c>
      <c r="P28" s="31"/>
      <c r="Q28" s="5">
        <f t="shared" si="2"/>
        <v>0</v>
      </c>
      <c r="R28" s="6">
        <f>SUM(Z28,AH28)</f>
        <v>0</v>
      </c>
      <c r="S28" s="7">
        <v>24</v>
      </c>
      <c r="T28" s="9">
        <v>10</v>
      </c>
      <c r="U28" s="10"/>
      <c r="V28" s="10"/>
      <c r="W28" s="7"/>
      <c r="X28" s="10">
        <f>SUM(AF28,AN28)</f>
        <v>0</v>
      </c>
      <c r="Y28" s="8"/>
    </row>
    <row r="29" spans="1:25" ht="48" thickBot="1" x14ac:dyDescent="0.3">
      <c r="A29" s="17" t="s">
        <v>47</v>
      </c>
      <c r="B29" s="18" t="s">
        <v>38</v>
      </c>
      <c r="C29" s="4"/>
      <c r="D29" s="5">
        <f t="shared" si="0"/>
        <v>0</v>
      </c>
      <c r="E29" s="6">
        <f>SUM(M29,U29)</f>
        <v>0</v>
      </c>
      <c r="F29" s="20"/>
      <c r="G29" s="20"/>
      <c r="H29" s="20"/>
      <c r="I29" s="20"/>
      <c r="J29" s="20"/>
      <c r="K29" s="10"/>
      <c r="L29" s="21"/>
      <c r="N29" s="17" t="s">
        <v>47</v>
      </c>
      <c r="O29" s="18" t="s">
        <v>38</v>
      </c>
      <c r="P29" s="4"/>
      <c r="Q29" s="5">
        <f t="shared" si="2"/>
        <v>0</v>
      </c>
      <c r="R29" s="6">
        <f>SUM(Z29,AH29)</f>
        <v>0</v>
      </c>
      <c r="S29" s="20"/>
      <c r="T29" s="20"/>
      <c r="U29" s="20"/>
      <c r="V29" s="20"/>
      <c r="W29" s="20"/>
      <c r="X29" s="10"/>
      <c r="Y29" s="21"/>
    </row>
    <row r="30" spans="1:25" ht="15.75" x14ac:dyDescent="0.25">
      <c r="A30" s="12" t="s">
        <v>48</v>
      </c>
      <c r="B30" s="114" t="s">
        <v>49</v>
      </c>
      <c r="C30" s="111"/>
      <c r="D30" s="5">
        <f t="shared" si="0"/>
        <v>0</v>
      </c>
      <c r="E30" s="23"/>
      <c r="F30" s="24"/>
      <c r="G30" s="24"/>
      <c r="H30" s="24"/>
      <c r="I30" s="24"/>
      <c r="J30" s="24"/>
      <c r="K30" s="24"/>
      <c r="L30" s="25"/>
      <c r="N30" s="12" t="s">
        <v>48</v>
      </c>
      <c r="O30" s="114" t="s">
        <v>49</v>
      </c>
      <c r="P30" s="111"/>
      <c r="Q30" s="5">
        <f t="shared" si="2"/>
        <v>0</v>
      </c>
      <c r="R30" s="23"/>
      <c r="S30" s="24"/>
      <c r="T30" s="24"/>
      <c r="U30" s="24"/>
      <c r="V30" s="24"/>
      <c r="W30" s="24"/>
      <c r="X30" s="24"/>
      <c r="Y30" s="25"/>
    </row>
    <row r="31" spans="1:25" ht="111" thickBot="1" x14ac:dyDescent="0.3">
      <c r="A31" s="17" t="s">
        <v>50</v>
      </c>
      <c r="B31" s="18" t="s">
        <v>51</v>
      </c>
      <c r="C31" s="31"/>
      <c r="D31" s="5">
        <f t="shared" si="0"/>
        <v>0</v>
      </c>
      <c r="E31" s="6">
        <f>SUM(M31,U31)</f>
        <v>0</v>
      </c>
      <c r="F31" s="40"/>
      <c r="G31" s="40"/>
      <c r="H31" s="40"/>
      <c r="I31" s="40"/>
      <c r="J31" s="40"/>
      <c r="K31" s="40"/>
      <c r="L31" s="41"/>
      <c r="N31" s="17" t="s">
        <v>50</v>
      </c>
      <c r="O31" s="18" t="s">
        <v>51</v>
      </c>
      <c r="P31" s="31"/>
      <c r="Q31" s="5">
        <f t="shared" si="2"/>
        <v>0</v>
      </c>
      <c r="R31" s="6">
        <f>SUM(Z31,AH31)</f>
        <v>0</v>
      </c>
      <c r="S31" s="40"/>
      <c r="T31" s="40"/>
      <c r="U31" s="40"/>
      <c r="V31" s="40"/>
      <c r="W31" s="40"/>
      <c r="X31" s="40"/>
      <c r="Y31" s="41"/>
    </row>
    <row r="32" spans="1:25" ht="16.5" thickBot="1" x14ac:dyDescent="0.3">
      <c r="A32" s="26"/>
      <c r="B32" s="27" t="s">
        <v>54</v>
      </c>
      <c r="C32" s="28"/>
      <c r="D32" s="5">
        <f t="shared" si="0"/>
        <v>353</v>
      </c>
      <c r="E32" s="29">
        <f>SUM(E10:E31)</f>
        <v>545</v>
      </c>
      <c r="F32" s="30">
        <f>SUM(F10:F31)</f>
        <v>278</v>
      </c>
      <c r="G32" s="30">
        <f t="shared" ref="G32:L32" si="6">SUM(G10:G31)</f>
        <v>199</v>
      </c>
      <c r="H32" s="30">
        <f t="shared" si="6"/>
        <v>75</v>
      </c>
      <c r="I32" s="30">
        <f t="shared" si="6"/>
        <v>75</v>
      </c>
      <c r="J32" s="30">
        <f t="shared" si="6"/>
        <v>0</v>
      </c>
      <c r="K32" s="30">
        <f t="shared" si="6"/>
        <v>278</v>
      </c>
      <c r="L32" s="30">
        <f t="shared" si="6"/>
        <v>0</v>
      </c>
      <c r="N32" s="26"/>
      <c r="O32" s="27" t="s">
        <v>54</v>
      </c>
      <c r="P32" s="28"/>
      <c r="Q32" s="5">
        <f t="shared" si="2"/>
        <v>0</v>
      </c>
      <c r="R32" s="29">
        <f>SUM(R10:R31)</f>
        <v>0</v>
      </c>
      <c r="S32" s="30">
        <f>SUM(S10:S31)</f>
        <v>278</v>
      </c>
      <c r="T32" s="30">
        <f t="shared" ref="T32:Y32" si="7">SUM(T10:T31)</f>
        <v>199</v>
      </c>
      <c r="U32" s="30">
        <f t="shared" si="7"/>
        <v>75</v>
      </c>
      <c r="V32" s="30">
        <f t="shared" si="7"/>
        <v>75</v>
      </c>
      <c r="W32" s="30">
        <f t="shared" si="7"/>
        <v>0</v>
      </c>
      <c r="X32" s="30">
        <f t="shared" si="7"/>
        <v>0</v>
      </c>
      <c r="Y32" s="30">
        <f t="shared" si="7"/>
        <v>0</v>
      </c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12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1:12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1:12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2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1:12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1:12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1:12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2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1:12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1:12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1:12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1:12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1:12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1:12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1:12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1:12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1:12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1:12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1:12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1:12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1:12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1:12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1:12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1:12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1:12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1:12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1:12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1:12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1:12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1:12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1:12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1:12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1:12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1:12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1:12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1:12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1:12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1:12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1:12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1:12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1:12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1:12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</sheetData>
  <mergeCells count="31">
    <mergeCell ref="B30:C30"/>
    <mergeCell ref="A6:B6"/>
    <mergeCell ref="A7:A9"/>
    <mergeCell ref="B7:B9"/>
    <mergeCell ref="C7:C9"/>
    <mergeCell ref="J8:J9"/>
    <mergeCell ref="K8:K9"/>
    <mergeCell ref="L8:L9"/>
    <mergeCell ref="B21:C21"/>
    <mergeCell ref="B26:C26"/>
    <mergeCell ref="D7:D9"/>
    <mergeCell ref="E7:L7"/>
    <mergeCell ref="E8:E9"/>
    <mergeCell ref="F8:F9"/>
    <mergeCell ref="G8:G9"/>
    <mergeCell ref="H8:I8"/>
    <mergeCell ref="Q7:Q9"/>
    <mergeCell ref="R7:Y7"/>
    <mergeCell ref="R8:R9"/>
    <mergeCell ref="S8:S9"/>
    <mergeCell ref="T8:T9"/>
    <mergeCell ref="U8:V8"/>
    <mergeCell ref="W8:W9"/>
    <mergeCell ref="X8:X9"/>
    <mergeCell ref="Y8:Y9"/>
    <mergeCell ref="O21:P21"/>
    <mergeCell ref="O26:P26"/>
    <mergeCell ref="O30:P30"/>
    <mergeCell ref="N7:N9"/>
    <mergeCell ref="O7:O9"/>
    <mergeCell ref="P7:P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НПК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Дмитриева В.В.</cp:lastModifiedBy>
  <cp:lastPrinted>2023-06-14T10:29:21Z</cp:lastPrinted>
  <dcterms:created xsi:type="dcterms:W3CDTF">2013-01-16T12:43:23Z</dcterms:created>
  <dcterms:modified xsi:type="dcterms:W3CDTF">2025-04-16T10:00:31Z</dcterms:modified>
</cp:coreProperties>
</file>