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Гуманитарные Мулюкова М.Н\"/>
    </mc:Choice>
  </mc:AlternateContent>
  <xr:revisionPtr revIDLastSave="0" documentId="13_ncr:1_{C22BC4C8-63F6-40B9-98E3-3AA411533088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79021"/>
</workbook>
</file>

<file path=xl/calcChain.xml><?xml version="1.0" encoding="utf-8"?>
<calcChain xmlns="http://schemas.openxmlformats.org/spreadsheetml/2006/main">
  <c r="G39" i="1" l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F37" i="1"/>
  <c r="G36" i="1"/>
  <c r="J35" i="1" l="1"/>
  <c r="K35" i="1"/>
  <c r="M35" i="1"/>
  <c r="N35" i="1"/>
  <c r="O35" i="1"/>
  <c r="Q35" i="1"/>
  <c r="R35" i="1"/>
  <c r="S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I34" i="1" l="1"/>
  <c r="V34" i="1"/>
  <c r="G34" i="1"/>
  <c r="AI33" i="1" l="1"/>
  <c r="V33" i="1"/>
  <c r="G33" i="1"/>
  <c r="AI32" i="1"/>
  <c r="V32" i="1"/>
  <c r="G32" i="1"/>
  <c r="AI31" i="1"/>
  <c r="V31" i="1"/>
  <c r="G31" i="1"/>
  <c r="AI30" i="1"/>
  <c r="V30" i="1"/>
  <c r="G30" i="1"/>
  <c r="AI29" i="1"/>
  <c r="V29" i="1"/>
  <c r="U29" i="1"/>
  <c r="T29" i="1"/>
  <c r="P29" i="1"/>
  <c r="I29" i="1"/>
  <c r="H29" i="1"/>
  <c r="AI28" i="1"/>
  <c r="V28" i="1"/>
  <c r="U28" i="1"/>
  <c r="I28" i="1"/>
  <c r="H28" i="1"/>
  <c r="AI27" i="1"/>
  <c r="V27" i="1"/>
  <c r="U27" i="1"/>
  <c r="I27" i="1"/>
  <c r="H27" i="1"/>
  <c r="AI26" i="1"/>
  <c r="V26" i="1"/>
  <c r="U26" i="1"/>
  <c r="I26" i="1"/>
  <c r="H26" i="1"/>
  <c r="AI25" i="1"/>
  <c r="V25" i="1"/>
  <c r="U25" i="1"/>
  <c r="T25" i="1"/>
  <c r="P25" i="1"/>
  <c r="I25" i="1"/>
  <c r="H25" i="1"/>
  <c r="AI24" i="1"/>
  <c r="V24" i="1"/>
  <c r="U24" i="1"/>
  <c r="I24" i="1"/>
  <c r="H24" i="1"/>
  <c r="AI23" i="1"/>
  <c r="V23" i="1"/>
  <c r="U23" i="1"/>
  <c r="T23" i="1"/>
  <c r="P23" i="1"/>
  <c r="L23" i="1"/>
  <c r="L35" i="1" s="1"/>
  <c r="I23" i="1"/>
  <c r="H23" i="1"/>
  <c r="AI22" i="1"/>
  <c r="V22" i="1"/>
  <c r="U22" i="1"/>
  <c r="I22" i="1"/>
  <c r="H22" i="1"/>
  <c r="AI21" i="1"/>
  <c r="V21" i="1"/>
  <c r="U21" i="1"/>
  <c r="T21" i="1"/>
  <c r="P21" i="1"/>
  <c r="I21" i="1"/>
  <c r="H21" i="1"/>
  <c r="AI20" i="1"/>
  <c r="V20" i="1"/>
  <c r="U20" i="1"/>
  <c r="I20" i="1"/>
  <c r="H20" i="1"/>
  <c r="G21" i="1" l="1"/>
  <c r="G23" i="1"/>
  <c r="G24" i="1"/>
  <c r="G26" i="1"/>
  <c r="G28" i="1"/>
  <c r="F28" i="1"/>
  <c r="G20" i="1"/>
  <c r="F20" i="1"/>
  <c r="F22" i="1"/>
  <c r="F21" i="1"/>
  <c r="F23" i="1"/>
  <c r="G25" i="1"/>
  <c r="F25" i="1"/>
  <c r="G27" i="1"/>
  <c r="G29" i="1"/>
  <c r="G22" i="1"/>
  <c r="F24" i="1"/>
  <c r="F26" i="1"/>
  <c r="F27" i="1"/>
  <c r="F29" i="1"/>
  <c r="AI19" i="1" l="1"/>
  <c r="V19" i="1"/>
  <c r="G19" i="1"/>
  <c r="AI18" i="1"/>
  <c r="V18" i="1"/>
  <c r="G18" i="1"/>
  <c r="AI17" i="1" l="1"/>
  <c r="V17" i="1"/>
  <c r="F17" i="1" s="1"/>
  <c r="F35" i="1" s="1"/>
  <c r="U17" i="1"/>
  <c r="U35" i="1" s="1"/>
  <c r="I17" i="1"/>
  <c r="H17" i="1"/>
  <c r="G17" i="1"/>
  <c r="AI16" i="1" l="1"/>
  <c r="AI35" i="1" s="1"/>
  <c r="V16" i="1"/>
  <c r="V35" i="1" s="1"/>
  <c r="T16" i="1"/>
  <c r="T35" i="1" s="1"/>
  <c r="P16" i="1"/>
  <c r="P35" i="1" s="1"/>
  <c r="I16" i="1"/>
  <c r="I35" i="1" s="1"/>
  <c r="H16" i="1"/>
  <c r="G16" i="1" l="1"/>
  <c r="G35" i="1" s="1"/>
  <c r="H35" i="1"/>
  <c r="H39" i="1"/>
  <c r="Y32" i="2"/>
  <c r="W32" i="2"/>
  <c r="V32" i="2"/>
  <c r="U32" i="2"/>
  <c r="T32" i="2"/>
  <c r="S32" i="2"/>
  <c r="Q32" i="2"/>
  <c r="R31" i="2"/>
  <c r="Q31" i="2"/>
  <c r="Q30" i="2"/>
  <c r="R29" i="2"/>
  <c r="Q29" i="2"/>
  <c r="X28" i="2"/>
  <c r="R28" i="2"/>
  <c r="Q28" i="2"/>
  <c r="X27" i="2"/>
  <c r="R27" i="2"/>
  <c r="Q27" i="2"/>
  <c r="Q26" i="2"/>
  <c r="R25" i="2"/>
  <c r="Q25" i="2"/>
  <c r="R24" i="2"/>
  <c r="Q24" i="2"/>
  <c r="X23" i="2"/>
  <c r="R23" i="2"/>
  <c r="Q23" i="2"/>
  <c r="X22" i="2"/>
  <c r="R22" i="2"/>
  <c r="Q22" i="2"/>
  <c r="Q21" i="2"/>
  <c r="X20" i="2"/>
  <c r="R20" i="2"/>
  <c r="Q20" i="2"/>
  <c r="X19" i="2"/>
  <c r="R19" i="2"/>
  <c r="Q19" i="2"/>
  <c r="X18" i="2"/>
  <c r="R18" i="2"/>
  <c r="Q18" i="2"/>
  <c r="X17" i="2"/>
  <c r="R17" i="2"/>
  <c r="Q17" i="2"/>
  <c r="X16" i="2"/>
  <c r="R16" i="2"/>
  <c r="Q16" i="2"/>
  <c r="X15" i="2"/>
  <c r="R15" i="2"/>
  <c r="Q15" i="2"/>
  <c r="X14" i="2"/>
  <c r="R14" i="2"/>
  <c r="Q14" i="2"/>
  <c r="X13" i="2"/>
  <c r="R13" i="2"/>
  <c r="Q13" i="2"/>
  <c r="X12" i="2"/>
  <c r="R12" i="2"/>
  <c r="Q12" i="2"/>
  <c r="X11" i="2"/>
  <c r="R11" i="2"/>
  <c r="Q11" i="2"/>
  <c r="X10" i="2"/>
  <c r="R10" i="2"/>
  <c r="Q10" i="2"/>
  <c r="L32" i="2"/>
  <c r="J32" i="2"/>
  <c r="I32" i="2"/>
  <c r="H32" i="2"/>
  <c r="G32" i="2"/>
  <c r="F32" i="2"/>
  <c r="E31" i="2"/>
  <c r="D31" i="2"/>
  <c r="D30" i="2"/>
  <c r="E29" i="2"/>
  <c r="D29" i="2"/>
  <c r="K28" i="2"/>
  <c r="E28" i="2"/>
  <c r="D28" i="2"/>
  <c r="K27" i="2"/>
  <c r="E27" i="2"/>
  <c r="D27" i="2"/>
  <c r="D26" i="2"/>
  <c r="E25" i="2"/>
  <c r="D25" i="2"/>
  <c r="E24" i="2"/>
  <c r="D24" i="2"/>
  <c r="K23" i="2"/>
  <c r="E23" i="2"/>
  <c r="D23" i="2"/>
  <c r="K22" i="2"/>
  <c r="E22" i="2"/>
  <c r="D22" i="2"/>
  <c r="D21" i="2"/>
  <c r="K20" i="2"/>
  <c r="D20" i="2"/>
  <c r="E20" i="2" s="1"/>
  <c r="K19" i="2"/>
  <c r="D19" i="2"/>
  <c r="E19" i="2" s="1"/>
  <c r="K18" i="2"/>
  <c r="D18" i="2"/>
  <c r="E18" i="2" s="1"/>
  <c r="K17" i="2"/>
  <c r="D17" i="2"/>
  <c r="E17" i="2" s="1"/>
  <c r="K16" i="2"/>
  <c r="D16" i="2"/>
  <c r="E16" i="2" s="1"/>
  <c r="K15" i="2"/>
  <c r="D15" i="2"/>
  <c r="E15" i="2" s="1"/>
  <c r="K14" i="2"/>
  <c r="D14" i="2"/>
  <c r="E14" i="2" s="1"/>
  <c r="K13" i="2"/>
  <c r="D13" i="2"/>
  <c r="E13" i="2" s="1"/>
  <c r="K12" i="2"/>
  <c r="D12" i="2"/>
  <c r="E12" i="2" s="1"/>
  <c r="K11" i="2"/>
  <c r="D11" i="2"/>
  <c r="E11" i="2" s="1"/>
  <c r="K10" i="2"/>
  <c r="D10" i="2"/>
  <c r="E10" i="2" s="1"/>
  <c r="D32" i="2" l="1"/>
  <c r="X32" i="2"/>
  <c r="R32" i="2"/>
  <c r="K32" i="2"/>
  <c r="E32" i="2"/>
</calcChain>
</file>

<file path=xl/sharedStrings.xml><?xml version="1.0" encoding="utf-8"?>
<sst xmlns="http://schemas.openxmlformats.org/spreadsheetml/2006/main" count="313" uniqueCount="146">
  <si>
    <t>Индекс</t>
  </si>
  <si>
    <t>Дисциплины</t>
  </si>
  <si>
    <t>Преподаватель</t>
  </si>
  <si>
    <t>ЛПЗ</t>
  </si>
  <si>
    <t>Теор. занятие</t>
  </si>
  <si>
    <t>Практ. занятие</t>
  </si>
  <si>
    <t>Курс. работа</t>
  </si>
  <si>
    <t>БО СПО "Няганский профессиональный колледж"</t>
  </si>
  <si>
    <t>Образовательный уровень СПО:</t>
  </si>
  <si>
    <t>ПЛАН УЧЕБНОГО ПРОЦЕССА на 2013-2014 учебный год</t>
  </si>
  <si>
    <t>ОГСЭ.03</t>
  </si>
  <si>
    <t>Иностранный язык</t>
  </si>
  <si>
    <t>ОГСЭ.04</t>
  </si>
  <si>
    <t>Физическая культура</t>
  </si>
  <si>
    <t>ЕН.01</t>
  </si>
  <si>
    <t>Математика</t>
  </si>
  <si>
    <t>ЕН.02</t>
  </si>
  <si>
    <t>Информатика</t>
  </si>
  <si>
    <t>ЕН.03</t>
  </si>
  <si>
    <t>Физика</t>
  </si>
  <si>
    <t>ОП.05</t>
  </si>
  <si>
    <t>Охрана труда</t>
  </si>
  <si>
    <t>ОП.06</t>
  </si>
  <si>
    <t>Инженерная графика</t>
  </si>
  <si>
    <t>ОП.07</t>
  </si>
  <si>
    <t>Техническая механика</t>
  </si>
  <si>
    <t>ОП.08</t>
  </si>
  <si>
    <t>Материаловедение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</si>
  <si>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</si>
  <si>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</si>
  <si>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</si>
  <si>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</si>
  <si>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</si>
  <si>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МДК.01.01</t>
  </si>
  <si>
    <t>Технология сварочных работ</t>
  </si>
  <si>
    <t>МДК.01.02</t>
  </si>
  <si>
    <t>Основное оборудование для производства сварных конструкций</t>
  </si>
  <si>
    <t>УП.01</t>
  </si>
  <si>
    <t>Учебная практика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</si>
  <si>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</si>
  <si>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</si>
  <si>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</si>
  <si>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</si>
  <si>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</si>
  <si>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</si>
  <si>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</si>
  <si>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</si>
  <si>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</si>
  <si>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</si>
  <si>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</si>
  <si>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</si>
  <si>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</si>
  <si>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Подготовка и осуществление технологических процессов изготовления сварных конструкций</t>
  </si>
  <si>
    <t>Квалификация: техник</t>
  </si>
  <si>
    <t>итого:</t>
  </si>
  <si>
    <t xml:space="preserve">Количество студентов: </t>
  </si>
  <si>
    <t>МАКСИМАЛЬНА учебная нагрузка, час.</t>
  </si>
  <si>
    <t>Сам. Работа</t>
  </si>
  <si>
    <t>1 группа</t>
  </si>
  <si>
    <t>2 группа</t>
  </si>
  <si>
    <t>Курс обучения: 2</t>
  </si>
  <si>
    <t>Всего за 3 сем.</t>
  </si>
  <si>
    <t>Э (к)</t>
  </si>
  <si>
    <t>Цгоева М.Д. Бакланова Л.И.</t>
  </si>
  <si>
    <t>Мангушев Р.Р.</t>
  </si>
  <si>
    <t>Ажулаева П.М.</t>
  </si>
  <si>
    <t>Пасюта С.И.</t>
  </si>
  <si>
    <t>Шарипова С.А.</t>
  </si>
  <si>
    <t>Воловицкая С.Н.</t>
  </si>
  <si>
    <t xml:space="preserve">Гайнетдинова А.К.  </t>
  </si>
  <si>
    <t>2014-2015 учебный год, часов</t>
  </si>
  <si>
    <t>Форма контроля (экз, экз.квал)</t>
  </si>
  <si>
    <t>всего за год</t>
  </si>
  <si>
    <t>БУ  "Няганский технологический колледж"</t>
  </si>
  <si>
    <t>1 семестр, часов</t>
  </si>
  <si>
    <t>2 семестр, часов</t>
  </si>
  <si>
    <t>Производственная практика</t>
  </si>
  <si>
    <t>Всего за1 сем.</t>
  </si>
  <si>
    <t>Всего за 2 сем.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</si>
  <si>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</si>
  <si>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</si>
  <si>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Форма промежуточной аттетсации</t>
  </si>
  <si>
    <t>ВКР</t>
  </si>
  <si>
    <t>Работа в ГЭК</t>
  </si>
  <si>
    <t>Практические занятия</t>
  </si>
  <si>
    <t>1 подгруппа</t>
  </si>
  <si>
    <t>2 подгруппа</t>
  </si>
  <si>
    <t>Самостоятельная работа (справочно)</t>
  </si>
  <si>
    <t>Аббревиатура группы</t>
  </si>
  <si>
    <t>Экзамены (письменные, устные, квалификационные)</t>
  </si>
  <si>
    <t>УТВЕРЖДАЮ:</t>
  </si>
  <si>
    <t>КАРТОЧКА УЧЕБНОЙ (ПРЕПОДАВАТЕЛЬСКОЙ) РАБОТЫ ПРЕПОДАВАТЕЛЯ / МАСТЕРА ПО</t>
  </si>
  <si>
    <t>К приказу №_________ от ____________________________</t>
  </si>
  <si>
    <t>ИТОГО работы за год по тарификации:</t>
  </si>
  <si>
    <t>Количество экземпляров: 2</t>
  </si>
  <si>
    <t>Директор БУ "Няганский технологический колледж"</t>
  </si>
  <si>
    <t>________________________ Е.И.Насырова</t>
  </si>
  <si>
    <t>Урок, лекция</t>
  </si>
  <si>
    <t>Лабораторные занятия (**Практические занятия)</t>
  </si>
  <si>
    <t>* Консультации</t>
  </si>
  <si>
    <t>Дмитриева В.В.</t>
  </si>
  <si>
    <t>Заместитель директора по УР:  ____________________________</t>
  </si>
  <si>
    <t>Категория: Высшая</t>
  </si>
  <si>
    <t>Преподаватель / мастер ПО: Мулюкова М.Н.</t>
  </si>
  <si>
    <t>Преподаватель / мастер ПО: ______________________________</t>
  </si>
  <si>
    <t>Демонстрационный экзамен</t>
  </si>
  <si>
    <t>на 2025-2026 учебный год</t>
  </si>
  <si>
    <t>"______"________________ 2025 г.</t>
  </si>
  <si>
    <t>2025-2026 учебный год, часов</t>
  </si>
  <si>
    <t>ЭО-25</t>
  </si>
  <si>
    <t>ОУД.06</t>
  </si>
  <si>
    <t>История</t>
  </si>
  <si>
    <t>Мулюкова М.Н.</t>
  </si>
  <si>
    <t>Э</t>
  </si>
  <si>
    <t>ДОУ-24</t>
  </si>
  <si>
    <t>СГ.01</t>
  </si>
  <si>
    <t>История России</t>
  </si>
  <si>
    <t>ДЗ</t>
  </si>
  <si>
    <t>ЭО-24</t>
  </si>
  <si>
    <t>УНК-24</t>
  </si>
  <si>
    <t>Управление персоналом</t>
  </si>
  <si>
    <t>Система государственного управления</t>
  </si>
  <si>
    <t>ОП.11</t>
  </si>
  <si>
    <t>Организация государственных учреждений России</t>
  </si>
  <si>
    <t>Документационное обеспечение управления</t>
  </si>
  <si>
    <t>Э, КП</t>
  </si>
  <si>
    <t>Организация работы с электронными
документами</t>
  </si>
  <si>
    <t>МДК.01.03</t>
  </si>
  <si>
    <t>Организация секретарского обслуживания</t>
  </si>
  <si>
    <t>МДК.01.04</t>
  </si>
  <si>
    <t>Документационное обеспечение кадровой службы</t>
  </si>
  <si>
    <t>МДК.02.01.</t>
  </si>
  <si>
    <t>Организация и нормативно
-правовые основы архивного дела</t>
  </si>
  <si>
    <t>МДК.02.02.</t>
  </si>
  <si>
    <t>Государственные, муниципальные
архивы и архивы организаций</t>
  </si>
  <si>
    <t>МДК.02.03.</t>
  </si>
  <si>
    <t>Методика и практика архивоведения</t>
  </si>
  <si>
    <t>ДОУ-23</t>
  </si>
  <si>
    <t>Управление качеством</t>
  </si>
  <si>
    <t>МДК.02.04.</t>
  </si>
  <si>
    <t>Обеспечение сохранности документов</t>
  </si>
  <si>
    <t>МДК.03.01</t>
  </si>
  <si>
    <t>Организация деятельности делопроизводителя</t>
  </si>
  <si>
    <t>ОП.03</t>
  </si>
  <si>
    <t>Профессиональная этика и основы делового общения</t>
  </si>
  <si>
    <t>РА-24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</si>
</sst>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color theme="2" tint="-0.49998474074526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9" fillId="0" borderId="0" xfId="0" applyFont="1"/>
    <xf numFmtId="0" fontId="10" fillId="0" borderId="1" xfId="1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5" borderId="18" xfId="0" applyFont="1" applyFill="1" applyBorder="1" applyAlignment="1">
      <alignment horizontal="center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3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10" fillId="2" borderId="1" xfId="1" applyFont="1" applyFill="1" applyBorder="1" applyAlignment="1">
      <alignment horizontal="left" vertical="top" wrapText="1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1" fillId="0" borderId="28" xfId="0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3" fillId="0" borderId="26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0" fillId="0" borderId="27" xfId="1" applyFont="1" applyBorder="1" applyAlignment="1">
      <alignment horizontal="left" vertical="top" wrapText="1"/>
    </xf>
    <xf numFmtId="0" fontId="4" fillId="4" borderId="31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13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10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/>
    <xf numFmtId="0" fontId="11" fillId="0" borderId="0" xfId="0" applyFont="1"/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left" vertical="top"/>
    </xf>
    <xf numFmtId="0" fontId="10" fillId="7" borderId="1" xfId="1" applyFont="1" applyFill="1" applyBorder="1" applyAlignment="1">
      <alignment horizontal="left" vertical="top" wrapText="1"/>
    </xf>
    <xf numFmtId="0" fontId="13" fillId="7" borderId="1" xfId="1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vertical="top"/>
    </xf>
    <xf numFmtId="0" fontId="31" fillId="0" borderId="0" xfId="0" applyFont="1"/>
    <xf numFmtId="0" fontId="20" fillId="0" borderId="0" xfId="0" applyFont="1"/>
    <xf numFmtId="0" fontId="32" fillId="2" borderId="1" xfId="0" applyFont="1" applyFill="1" applyBorder="1" applyAlignment="1">
      <alignment horizontal="left" vertical="top" wrapText="1"/>
    </xf>
    <xf numFmtId="0" fontId="21" fillId="2" borderId="1" xfId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left" vertical="center" textRotation="90"/>
    </xf>
    <xf numFmtId="0" fontId="21" fillId="2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35" fillId="0" borderId="0" xfId="0" applyFont="1"/>
    <xf numFmtId="0" fontId="13" fillId="0" borderId="0" xfId="0" applyFont="1"/>
    <xf numFmtId="0" fontId="29" fillId="0" borderId="0" xfId="0" applyFont="1"/>
    <xf numFmtId="0" fontId="25" fillId="8" borderId="18" xfId="0" applyFont="1" applyFill="1" applyBorder="1" applyAlignment="1">
      <alignment horizontal="center"/>
    </xf>
    <xf numFmtId="2" fontId="25" fillId="8" borderId="18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0" fontId="22" fillId="9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top" wrapText="1"/>
    </xf>
    <xf numFmtId="0" fontId="37" fillId="2" borderId="1" xfId="0" applyFont="1" applyFill="1" applyBorder="1" applyAlignment="1">
      <alignment horizontal="center" vertical="top"/>
    </xf>
    <xf numFmtId="0" fontId="22" fillId="5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vertical="top" wrapText="1"/>
    </xf>
    <xf numFmtId="0" fontId="21" fillId="2" borderId="1" xfId="0" applyNumberFormat="1" applyFont="1" applyFill="1" applyBorder="1" applyAlignment="1" applyProtection="1">
      <alignment horizontal="right" vertical="center"/>
      <protection locked="0"/>
    </xf>
    <xf numFmtId="0" fontId="14" fillId="2" borderId="1" xfId="0" applyFont="1" applyFill="1" applyBorder="1" applyAlignment="1">
      <alignment vertical="top" wrapText="1"/>
    </xf>
    <xf numFmtId="0" fontId="22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10" fillId="6" borderId="1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3" fillId="9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textRotation="90" wrapText="1"/>
    </xf>
    <xf numFmtId="0" fontId="10" fillId="0" borderId="0" xfId="0" applyFont="1" applyAlignment="1">
      <alignment horizontal="center" wrapText="1"/>
    </xf>
    <xf numFmtId="0" fontId="34" fillId="4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left" vertical="top" textRotation="90"/>
    </xf>
    <xf numFmtId="0" fontId="24" fillId="0" borderId="1" xfId="0" applyFont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center" textRotation="90" wrapText="1"/>
    </xf>
    <xf numFmtId="0" fontId="24" fillId="2" borderId="2" xfId="0" applyFont="1" applyFill="1" applyBorder="1" applyAlignment="1">
      <alignment horizontal="center" vertical="center" textRotation="90" wrapText="1"/>
    </xf>
    <xf numFmtId="0" fontId="24" fillId="2" borderId="4" xfId="0" applyFont="1" applyFill="1" applyBorder="1" applyAlignment="1">
      <alignment horizontal="center" vertical="center" textRotation="90" wrapText="1"/>
    </xf>
    <xf numFmtId="0" fontId="34" fillId="4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9" fillId="0" borderId="0" xfId="0" applyFont="1"/>
    <xf numFmtId="0" fontId="30" fillId="0" borderId="0" xfId="0" applyFont="1"/>
    <xf numFmtId="0" fontId="3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4" fillId="0" borderId="14" xfId="0" applyFont="1" applyBorder="1"/>
    <xf numFmtId="0" fontId="16" fillId="0" borderId="1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13" fillId="4" borderId="26" xfId="1" applyFont="1" applyFill="1" applyBorder="1" applyAlignment="1">
      <alignment horizontal="center" vertical="top" wrapText="1"/>
    </xf>
    <xf numFmtId="0" fontId="13" fillId="4" borderId="29" xfId="1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32"/>
  <sheetViews>
    <sheetView tabSelected="1" topLeftCell="A13" zoomScale="70" zoomScaleNormal="70" zoomScalePageLayoutView="50" workbookViewId="0">
      <selection activeCell="N48" sqref="N48"/>
    </sheetView>
  </sheetViews>
  <sheetFormatPr defaultRowHeight="15" x14ac:dyDescent="0.25"/>
  <cols>
    <col min="1" max="1" width="10.7109375" style="3" customWidth="1"/>
    <col min="2" max="2" width="11" style="3" customWidth="1"/>
    <col min="3" max="3" width="15.42578125" style="122" customWidth="1"/>
    <col min="4" max="4" width="36.5703125" style="110" customWidth="1"/>
    <col min="5" max="5" width="20.28515625" style="3" customWidth="1"/>
    <col min="6" max="6" width="9.5703125" style="3" customWidth="1"/>
    <col min="7" max="7" width="8.7109375" style="3" customWidth="1"/>
    <col min="8" max="8" width="7.42578125" style="3" customWidth="1"/>
    <col min="9" max="10" width="6" style="3" customWidth="1"/>
    <col min="11" max="12" width="5.7109375" style="3" customWidth="1"/>
    <col min="13" max="13" width="6" style="3" customWidth="1"/>
    <col min="14" max="14" width="4.85546875" style="3" customWidth="1"/>
    <col min="15" max="15" width="5.28515625" style="3" customWidth="1"/>
    <col min="16" max="16" width="6.140625" style="3" customWidth="1"/>
    <col min="17" max="17" width="7.140625" style="3" customWidth="1"/>
    <col min="18" max="18" width="4" style="3" customWidth="1"/>
    <col min="19" max="19" width="4.140625" style="3" customWidth="1"/>
    <col min="20" max="20" width="5.7109375" style="3" customWidth="1"/>
    <col min="21" max="21" width="6" style="3" customWidth="1"/>
    <col min="22" max="22" width="6.140625" style="3" customWidth="1"/>
    <col min="23" max="23" width="5.7109375" style="3" customWidth="1"/>
    <col min="24" max="25" width="6" style="3" customWidth="1"/>
    <col min="26" max="26" width="5.7109375" style="3" customWidth="1"/>
    <col min="27" max="27" width="6.7109375" style="3" customWidth="1"/>
    <col min="28" max="30" width="5.7109375" style="3" customWidth="1"/>
    <col min="31" max="31" width="6.28515625" style="3" customWidth="1"/>
    <col min="32" max="32" width="4.28515625" style="3" customWidth="1"/>
    <col min="33" max="33" width="6.140625" style="3" customWidth="1"/>
    <col min="34" max="34" width="6.7109375" style="3" customWidth="1"/>
    <col min="35" max="35" width="6.140625" style="3" customWidth="1"/>
    <col min="36" max="36" width="5.28515625" style="3" customWidth="1"/>
    <col min="37" max="37" width="6" style="3" customWidth="1"/>
    <col min="38" max="38" width="5.42578125" style="3" customWidth="1"/>
    <col min="39" max="43" width="5" style="3" customWidth="1"/>
    <col min="44" max="44" width="7.5703125" style="3" customWidth="1"/>
    <col min="45" max="45" width="4.5703125" style="3" customWidth="1"/>
    <col min="46" max="46" width="6.5703125" style="3" customWidth="1"/>
    <col min="47" max="47" width="4.7109375" style="3" customWidth="1"/>
    <col min="48" max="48" width="21.85546875" customWidth="1"/>
  </cols>
  <sheetData>
    <row r="1" spans="1:47" s="54" customFormat="1" ht="21" x14ac:dyDescent="0.35">
      <c r="B1" s="56" t="s">
        <v>73</v>
      </c>
      <c r="C1" s="111"/>
      <c r="D1" s="101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 t="s">
        <v>90</v>
      </c>
      <c r="AI1" s="58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</row>
    <row r="2" spans="1:47" s="54" customFormat="1" ht="20.25" x14ac:dyDescent="0.3">
      <c r="B2" s="56"/>
      <c r="C2" s="111"/>
      <c r="D2" s="101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 t="s">
        <v>95</v>
      </c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</row>
    <row r="3" spans="1:47" s="54" customFormat="1" ht="21" x14ac:dyDescent="0.35">
      <c r="A3" s="52"/>
      <c r="B3" s="59" t="s">
        <v>91</v>
      </c>
      <c r="C3" s="112"/>
      <c r="D3" s="102"/>
      <c r="E3" s="59"/>
      <c r="F3" s="59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9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</row>
    <row r="4" spans="1:47" s="54" customFormat="1" ht="21" x14ac:dyDescent="0.35">
      <c r="A4" s="52"/>
      <c r="B4" s="136" t="s">
        <v>106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60"/>
      <c r="Z4" s="60"/>
      <c r="AA4" s="60"/>
      <c r="AB4" s="60"/>
      <c r="AC4" s="60"/>
      <c r="AD4" s="60"/>
      <c r="AE4" s="60"/>
      <c r="AF4" s="60"/>
      <c r="AG4" s="60"/>
      <c r="AH4" s="60" t="s">
        <v>96</v>
      </c>
      <c r="AI4" s="60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</row>
    <row r="5" spans="1:47" s="54" customFormat="1" ht="21" x14ac:dyDescent="0.35">
      <c r="A5" s="52"/>
      <c r="B5" s="60" t="s">
        <v>103</v>
      </c>
      <c r="C5" s="113"/>
      <c r="D5" s="103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59"/>
      <c r="T5" s="59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59"/>
      <c r="AH5" s="60" t="s">
        <v>107</v>
      </c>
      <c r="AI5" s="60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</row>
    <row r="6" spans="1:47" s="54" customFormat="1" ht="21" x14ac:dyDescent="0.35">
      <c r="A6" s="52"/>
      <c r="B6" s="137" t="s">
        <v>102</v>
      </c>
      <c r="C6" s="138"/>
      <c r="D6" s="103"/>
      <c r="E6" s="85"/>
      <c r="F6" s="85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1"/>
      <c r="AJ6" s="59"/>
      <c r="AK6" s="61"/>
      <c r="AL6" s="61"/>
      <c r="AM6" s="61"/>
      <c r="AN6" s="61"/>
      <c r="AO6" s="61"/>
      <c r="AP6" s="61"/>
      <c r="AQ6" s="61"/>
      <c r="AR6" s="61"/>
      <c r="AS6" s="61"/>
      <c r="AT6" s="61"/>
    </row>
    <row r="7" spans="1:47" s="54" customFormat="1" ht="21" x14ac:dyDescent="0.35">
      <c r="A7" s="52"/>
      <c r="B7" s="60"/>
      <c r="C7" s="114"/>
      <c r="D7" s="103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 t="s">
        <v>92</v>
      </c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61"/>
    </row>
    <row r="8" spans="1:47" s="54" customFormat="1" ht="21" x14ac:dyDescent="0.35">
      <c r="A8" s="52"/>
      <c r="B8" s="60"/>
      <c r="C8" s="114"/>
      <c r="D8" s="103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1"/>
      <c r="AJ8" s="59"/>
      <c r="AK8" s="61"/>
      <c r="AL8" s="61"/>
      <c r="AM8" s="61"/>
      <c r="AN8" s="61"/>
      <c r="AO8" s="61"/>
      <c r="AP8" s="61"/>
      <c r="AQ8" s="61"/>
      <c r="AR8" s="61"/>
      <c r="AS8" s="61"/>
      <c r="AT8" s="61"/>
    </row>
    <row r="9" spans="1:47" s="54" customFormat="1" ht="21" x14ac:dyDescent="0.35">
      <c r="A9" s="52"/>
      <c r="B9" s="60"/>
      <c r="C9" s="114"/>
      <c r="D9" s="103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 t="s">
        <v>92</v>
      </c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61"/>
    </row>
    <row r="10" spans="1:47" s="54" customFormat="1" ht="18.75" x14ac:dyDescent="0.3">
      <c r="A10" s="52"/>
      <c r="B10" s="50"/>
      <c r="C10" s="115"/>
      <c r="D10" s="104"/>
      <c r="E10" s="5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2"/>
      <c r="AJ10" s="51"/>
      <c r="AK10" s="52"/>
      <c r="AL10" s="52"/>
      <c r="AM10" s="52"/>
      <c r="AN10" s="52"/>
      <c r="AO10" s="52"/>
      <c r="AP10" s="52"/>
      <c r="AQ10" s="52"/>
      <c r="AR10" s="52"/>
      <c r="AS10" s="52"/>
      <c r="AT10" s="52"/>
    </row>
    <row r="11" spans="1:47" ht="15" customHeight="1" x14ac:dyDescent="0.25">
      <c r="B11" s="55"/>
      <c r="C11" s="116"/>
      <c r="D11" s="10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83"/>
      <c r="AI11" s="83"/>
      <c r="AJ11" s="84"/>
      <c r="AK11" s="83"/>
      <c r="AL11" s="83"/>
      <c r="AM11" s="83"/>
      <c r="AN11" s="83"/>
      <c r="AO11" s="83"/>
      <c r="AP11" s="83"/>
      <c r="AQ11" s="83"/>
      <c r="AR11" s="83"/>
      <c r="AS11" s="83"/>
      <c r="AT11" s="83"/>
    </row>
    <row r="12" spans="1:47" ht="34.5" customHeight="1" x14ac:dyDescent="0.25">
      <c r="B12" s="129" t="s">
        <v>88</v>
      </c>
      <c r="C12" s="130" t="s">
        <v>0</v>
      </c>
      <c r="D12" s="131" t="s">
        <v>1</v>
      </c>
      <c r="E12" s="129" t="s">
        <v>2</v>
      </c>
      <c r="F12" s="132" t="s">
        <v>56</v>
      </c>
      <c r="G12" s="139" t="s">
        <v>108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40" t="s">
        <v>74</v>
      </c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 t="s">
        <v>75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</row>
    <row r="13" spans="1:47" ht="110.25" customHeight="1" x14ac:dyDescent="0.25">
      <c r="B13" s="129"/>
      <c r="C13" s="130"/>
      <c r="D13" s="131"/>
      <c r="E13" s="129"/>
      <c r="F13" s="132"/>
      <c r="G13" s="135" t="s">
        <v>72</v>
      </c>
      <c r="H13" s="125" t="s">
        <v>97</v>
      </c>
      <c r="I13" s="125" t="s">
        <v>84</v>
      </c>
      <c r="J13" s="128" t="s">
        <v>98</v>
      </c>
      <c r="K13" s="128"/>
      <c r="L13" s="125" t="s">
        <v>79</v>
      </c>
      <c r="M13" s="125" t="s">
        <v>80</v>
      </c>
      <c r="N13" s="125" t="s">
        <v>38</v>
      </c>
      <c r="O13" s="125" t="s">
        <v>76</v>
      </c>
      <c r="P13" s="125" t="s">
        <v>89</v>
      </c>
      <c r="Q13" s="133" t="s">
        <v>105</v>
      </c>
      <c r="R13" s="125" t="s">
        <v>82</v>
      </c>
      <c r="S13" s="125" t="s">
        <v>83</v>
      </c>
      <c r="T13" s="125" t="s">
        <v>99</v>
      </c>
      <c r="U13" s="125" t="s">
        <v>87</v>
      </c>
      <c r="V13" s="127" t="s">
        <v>77</v>
      </c>
      <c r="W13" s="125" t="s">
        <v>97</v>
      </c>
      <c r="X13" s="125" t="s">
        <v>84</v>
      </c>
      <c r="Y13" s="128" t="s">
        <v>98</v>
      </c>
      <c r="Z13" s="128"/>
      <c r="AA13" s="125" t="s">
        <v>79</v>
      </c>
      <c r="AB13" s="125" t="s">
        <v>80</v>
      </c>
      <c r="AC13" s="125" t="s">
        <v>38</v>
      </c>
      <c r="AD13" s="125" t="s">
        <v>76</v>
      </c>
      <c r="AE13" s="125" t="s">
        <v>89</v>
      </c>
      <c r="AF13" s="125" t="s">
        <v>99</v>
      </c>
      <c r="AG13" s="125" t="s">
        <v>87</v>
      </c>
      <c r="AH13" s="125" t="s">
        <v>81</v>
      </c>
      <c r="AI13" s="127" t="s">
        <v>78</v>
      </c>
      <c r="AJ13" s="125" t="s">
        <v>97</v>
      </c>
      <c r="AK13" s="125" t="s">
        <v>84</v>
      </c>
      <c r="AL13" s="128" t="s">
        <v>98</v>
      </c>
      <c r="AM13" s="128"/>
      <c r="AN13" s="125" t="s">
        <v>79</v>
      </c>
      <c r="AO13" s="125" t="s">
        <v>80</v>
      </c>
      <c r="AP13" s="125" t="s">
        <v>38</v>
      </c>
      <c r="AQ13" s="125" t="s">
        <v>76</v>
      </c>
      <c r="AR13" s="125" t="s">
        <v>89</v>
      </c>
      <c r="AS13" s="125" t="s">
        <v>99</v>
      </c>
      <c r="AT13" s="125" t="s">
        <v>87</v>
      </c>
      <c r="AU13" s="125" t="s">
        <v>81</v>
      </c>
    </row>
    <row r="14" spans="1:47" ht="56.25" x14ac:dyDescent="0.25">
      <c r="B14" s="129"/>
      <c r="C14" s="130"/>
      <c r="D14" s="131"/>
      <c r="E14" s="129"/>
      <c r="F14" s="132"/>
      <c r="G14" s="135"/>
      <c r="H14" s="125"/>
      <c r="I14" s="125"/>
      <c r="J14" s="78" t="s">
        <v>85</v>
      </c>
      <c r="K14" s="78" t="s">
        <v>86</v>
      </c>
      <c r="L14" s="125"/>
      <c r="M14" s="125"/>
      <c r="N14" s="125"/>
      <c r="O14" s="125"/>
      <c r="P14" s="125"/>
      <c r="Q14" s="134"/>
      <c r="R14" s="125"/>
      <c r="S14" s="125"/>
      <c r="T14" s="125"/>
      <c r="U14" s="125"/>
      <c r="V14" s="127"/>
      <c r="W14" s="125"/>
      <c r="X14" s="125"/>
      <c r="Y14" s="78" t="s">
        <v>85</v>
      </c>
      <c r="Z14" s="78" t="s">
        <v>86</v>
      </c>
      <c r="AA14" s="125"/>
      <c r="AB14" s="125"/>
      <c r="AC14" s="125"/>
      <c r="AD14" s="125"/>
      <c r="AE14" s="125"/>
      <c r="AF14" s="125"/>
      <c r="AG14" s="125"/>
      <c r="AH14" s="125"/>
      <c r="AI14" s="127"/>
      <c r="AJ14" s="125"/>
      <c r="AK14" s="125"/>
      <c r="AL14" s="78" t="s">
        <v>85</v>
      </c>
      <c r="AM14" s="78" t="s">
        <v>86</v>
      </c>
      <c r="AN14" s="125"/>
      <c r="AO14" s="125"/>
      <c r="AP14" s="125"/>
      <c r="AQ14" s="125"/>
      <c r="AR14" s="125"/>
      <c r="AS14" s="125"/>
      <c r="AT14" s="125"/>
      <c r="AU14" s="125"/>
    </row>
    <row r="15" spans="1:47" ht="39" customHeight="1" x14ac:dyDescent="0.25">
      <c r="B15" s="63"/>
      <c r="C15" s="117"/>
      <c r="D15" s="63"/>
      <c r="E15" s="63"/>
      <c r="F15" s="64"/>
      <c r="G15" s="65"/>
      <c r="H15" s="64"/>
      <c r="I15" s="64"/>
      <c r="J15" s="63"/>
      <c r="K15" s="63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5"/>
      <c r="W15" s="64"/>
      <c r="X15" s="64"/>
      <c r="Y15" s="63"/>
      <c r="Z15" s="63"/>
      <c r="AA15" s="64"/>
      <c r="AB15" s="64"/>
      <c r="AC15" s="64"/>
      <c r="AD15" s="64"/>
      <c r="AE15" s="64"/>
      <c r="AF15" s="64"/>
      <c r="AG15" s="64"/>
      <c r="AH15" s="64"/>
      <c r="AI15" s="65"/>
      <c r="AJ15" s="64"/>
      <c r="AK15" s="64"/>
      <c r="AL15" s="63"/>
      <c r="AM15" s="63"/>
      <c r="AN15" s="64"/>
      <c r="AO15" s="64"/>
      <c r="AP15" s="64"/>
      <c r="AQ15" s="64"/>
      <c r="AR15" s="64"/>
      <c r="AS15" s="64"/>
      <c r="AT15" s="64"/>
      <c r="AU15" s="64"/>
    </row>
    <row r="16" spans="1:47" ht="18.75" x14ac:dyDescent="0.25">
      <c r="B16" s="75" t="s">
        <v>109</v>
      </c>
      <c r="C16" s="72" t="s">
        <v>110</v>
      </c>
      <c r="D16" s="92" t="s">
        <v>111</v>
      </c>
      <c r="E16" s="73" t="s">
        <v>112</v>
      </c>
      <c r="F16" s="81">
        <v>136</v>
      </c>
      <c r="G16" s="80">
        <f t="shared" ref="G16" si="0">H16+I16+J16+L16+N16+O16+P16+T16</f>
        <v>140</v>
      </c>
      <c r="H16" s="81">
        <f t="shared" ref="H16:I16" si="1">W16+AJ16</f>
        <v>76</v>
      </c>
      <c r="I16" s="81">
        <f t="shared" si="1"/>
        <v>54</v>
      </c>
      <c r="J16" s="81"/>
      <c r="K16" s="81"/>
      <c r="L16" s="81"/>
      <c r="M16" s="81"/>
      <c r="N16" s="81"/>
      <c r="O16" s="81"/>
      <c r="P16" s="81">
        <f t="shared" ref="P16" si="2">AF16+AS16</f>
        <v>8</v>
      </c>
      <c r="Q16" s="81"/>
      <c r="R16" s="81"/>
      <c r="S16" s="81"/>
      <c r="T16" s="81">
        <f t="shared" ref="T16" si="3">AE16+AR16</f>
        <v>2</v>
      </c>
      <c r="U16" s="81"/>
      <c r="V16" s="80">
        <f t="shared" ref="V16" si="4">W16+X16+Y16+AA16+AC16+AD16+AE16+AF16</f>
        <v>40</v>
      </c>
      <c r="W16" s="88">
        <v>20</v>
      </c>
      <c r="X16" s="88">
        <v>20</v>
      </c>
      <c r="Y16" s="81"/>
      <c r="Z16" s="81"/>
      <c r="AA16" s="81"/>
      <c r="AB16" s="81"/>
      <c r="AC16" s="81"/>
      <c r="AD16" s="81"/>
      <c r="AE16" s="81"/>
      <c r="AF16" s="81"/>
      <c r="AG16" s="81"/>
      <c r="AH16" s="82"/>
      <c r="AI16" s="80">
        <f t="shared" ref="AI16" si="5">AJ16+AK16+AL16+AN16+AP16+AQ16+AR16+AS16</f>
        <v>100</v>
      </c>
      <c r="AJ16" s="88">
        <v>56</v>
      </c>
      <c r="AK16" s="88">
        <v>34</v>
      </c>
      <c r="AL16" s="81"/>
      <c r="AM16" s="81"/>
      <c r="AN16" s="81"/>
      <c r="AO16" s="81"/>
      <c r="AP16" s="81"/>
      <c r="AQ16" s="81"/>
      <c r="AR16" s="81">
        <v>2</v>
      </c>
      <c r="AS16" s="81">
        <v>8</v>
      </c>
      <c r="AT16" s="81"/>
      <c r="AU16" s="89" t="s">
        <v>113</v>
      </c>
    </row>
    <row r="17" spans="2:47" ht="18.75" x14ac:dyDescent="0.25">
      <c r="B17" s="75" t="s">
        <v>114</v>
      </c>
      <c r="C17" s="79" t="s">
        <v>115</v>
      </c>
      <c r="D17" s="79" t="s">
        <v>116</v>
      </c>
      <c r="E17" s="73" t="s">
        <v>112</v>
      </c>
      <c r="F17" s="74">
        <f>V17+AG17+AI17+AT17</f>
        <v>44</v>
      </c>
      <c r="G17" s="75">
        <f>H17+I17+L17+M17+N17+O17+P17+T17</f>
        <v>36</v>
      </c>
      <c r="H17" s="74">
        <f>W17+AJ17</f>
        <v>26</v>
      </c>
      <c r="I17" s="74">
        <f>X17+AK17</f>
        <v>10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>
        <f>AG17+AT17</f>
        <v>8</v>
      </c>
      <c r="V17" s="75">
        <f>W17+X17+AE17+AF17</f>
        <v>36</v>
      </c>
      <c r="W17" s="74">
        <v>26</v>
      </c>
      <c r="X17" s="74">
        <v>10</v>
      </c>
      <c r="Y17" s="74"/>
      <c r="Z17" s="74"/>
      <c r="AA17" s="74"/>
      <c r="AB17" s="74"/>
      <c r="AC17" s="74"/>
      <c r="AD17" s="74"/>
      <c r="AE17" s="74"/>
      <c r="AF17" s="74"/>
      <c r="AG17" s="74">
        <v>8</v>
      </c>
      <c r="AH17" s="91" t="s">
        <v>117</v>
      </c>
      <c r="AI17" s="75">
        <f>AJ17+AK17+AL17+AM17+AN17+AO17+AP17+AQ17+AR17+AS17</f>
        <v>0</v>
      </c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7"/>
    </row>
    <row r="18" spans="2:47" ht="18.75" x14ac:dyDescent="0.25">
      <c r="B18" s="75" t="s">
        <v>118</v>
      </c>
      <c r="C18" s="79" t="s">
        <v>115</v>
      </c>
      <c r="D18" s="79" t="s">
        <v>116</v>
      </c>
      <c r="E18" s="73" t="s">
        <v>112</v>
      </c>
      <c r="F18" s="81">
        <v>36</v>
      </c>
      <c r="G18" s="80">
        <f>H18+I18+J18+L18+M18+N18+O18+P18+T18</f>
        <v>28</v>
      </c>
      <c r="H18" s="81">
        <v>18</v>
      </c>
      <c r="I18" s="81">
        <v>10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>
        <v>8</v>
      </c>
      <c r="V18" s="80">
        <f>W18+X18+Y18+AA18+AB18+AC18+AD18+AE18+AF18</f>
        <v>0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90"/>
      <c r="AI18" s="80">
        <f>AJ18+AK18+AL18+AN18+AO18+AP18+AQ18+AR18+AS18</f>
        <v>28</v>
      </c>
      <c r="AJ18" s="81">
        <v>18</v>
      </c>
      <c r="AK18" s="81">
        <v>10</v>
      </c>
      <c r="AL18" s="81"/>
      <c r="AM18" s="81"/>
      <c r="AN18" s="81"/>
      <c r="AO18" s="81"/>
      <c r="AP18" s="81"/>
      <c r="AQ18" s="81"/>
      <c r="AR18" s="81"/>
      <c r="AS18" s="81"/>
      <c r="AT18" s="81">
        <v>8</v>
      </c>
      <c r="AU18" s="91" t="s">
        <v>117</v>
      </c>
    </row>
    <row r="19" spans="2:47" ht="18.75" x14ac:dyDescent="0.25">
      <c r="B19" s="75" t="s">
        <v>119</v>
      </c>
      <c r="C19" s="72" t="s">
        <v>115</v>
      </c>
      <c r="D19" s="92" t="s">
        <v>116</v>
      </c>
      <c r="E19" s="73" t="s">
        <v>112</v>
      </c>
      <c r="F19" s="81">
        <v>76</v>
      </c>
      <c r="G19" s="80">
        <f>H19+I19+J19+L19+M19+N19+O19+P19+T19</f>
        <v>72</v>
      </c>
      <c r="H19" s="81">
        <v>36</v>
      </c>
      <c r="I19" s="81">
        <v>36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>
        <v>4</v>
      </c>
      <c r="V19" s="80">
        <f>W19+X19+Y19+AA19+AB19+AC19+AD19+AE19+AF19</f>
        <v>72</v>
      </c>
      <c r="W19" s="88">
        <v>36</v>
      </c>
      <c r="X19" s="88">
        <v>36</v>
      </c>
      <c r="Y19" s="81"/>
      <c r="Z19" s="81"/>
      <c r="AA19" s="81"/>
      <c r="AB19" s="81"/>
      <c r="AC19" s="81"/>
      <c r="AD19" s="81"/>
      <c r="AE19" s="81"/>
      <c r="AF19" s="81"/>
      <c r="AG19" s="81">
        <v>4</v>
      </c>
      <c r="AH19" s="93" t="s">
        <v>117</v>
      </c>
      <c r="AI19" s="80">
        <f>AJ19+AK19+AL19+AN19+AO19+AP19+AQ19+AR19+AS19</f>
        <v>0</v>
      </c>
      <c r="AJ19" s="88"/>
      <c r="AK19" s="88"/>
      <c r="AL19" s="81"/>
      <c r="AM19" s="81"/>
      <c r="AN19" s="81"/>
      <c r="AO19" s="81"/>
      <c r="AP19" s="81"/>
      <c r="AQ19" s="81"/>
      <c r="AR19" s="81"/>
      <c r="AS19" s="81"/>
      <c r="AT19" s="81"/>
      <c r="AU19" s="82"/>
    </row>
    <row r="20" spans="2:47" ht="18.75" x14ac:dyDescent="0.25">
      <c r="B20" s="75" t="s">
        <v>114</v>
      </c>
      <c r="C20" s="79" t="s">
        <v>26</v>
      </c>
      <c r="D20" s="94" t="s">
        <v>120</v>
      </c>
      <c r="E20" s="73" t="s">
        <v>112</v>
      </c>
      <c r="F20" s="74">
        <f t="shared" ref="F20:F29" si="6">V20+AG20+AI20+AT20</f>
        <v>46</v>
      </c>
      <c r="G20" s="75">
        <f t="shared" ref="G20:G29" si="7">H20+I20+L20+M20+N20+O20+P20+T20</f>
        <v>38</v>
      </c>
      <c r="H20" s="74">
        <f t="shared" ref="H20:I29" si="8">W20+AJ20</f>
        <v>18</v>
      </c>
      <c r="I20" s="74">
        <f t="shared" si="8"/>
        <v>20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>
        <f t="shared" ref="U20:U29" si="9">AG20+AT20</f>
        <v>8</v>
      </c>
      <c r="V20" s="75">
        <f t="shared" ref="V20:V29" si="10">W20+X20+AE20+AF20</f>
        <v>38</v>
      </c>
      <c r="W20" s="74">
        <v>18</v>
      </c>
      <c r="X20" s="74">
        <v>20</v>
      </c>
      <c r="Y20" s="74"/>
      <c r="Z20" s="74"/>
      <c r="AA20" s="74"/>
      <c r="AB20" s="74"/>
      <c r="AC20" s="74"/>
      <c r="AD20" s="74"/>
      <c r="AE20" s="74"/>
      <c r="AF20" s="74"/>
      <c r="AG20" s="74">
        <v>8</v>
      </c>
      <c r="AH20" s="91" t="s">
        <v>117</v>
      </c>
      <c r="AI20" s="75">
        <f t="shared" ref="AI20:AI29" si="11">AJ20+AK20+AL20+AM20+AN20+AO20+AP20+AQ20+AR20+AS20</f>
        <v>0</v>
      </c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7"/>
    </row>
    <row r="21" spans="2:47" ht="37.5" x14ac:dyDescent="0.25">
      <c r="B21" s="75" t="s">
        <v>114</v>
      </c>
      <c r="C21" s="79" t="s">
        <v>30</v>
      </c>
      <c r="D21" s="94" t="s">
        <v>121</v>
      </c>
      <c r="E21" s="73" t="s">
        <v>112</v>
      </c>
      <c r="F21" s="74">
        <f t="shared" si="6"/>
        <v>66</v>
      </c>
      <c r="G21" s="75">
        <f t="shared" si="7"/>
        <v>56</v>
      </c>
      <c r="H21" s="74">
        <f t="shared" si="8"/>
        <v>24</v>
      </c>
      <c r="I21" s="74">
        <f t="shared" si="8"/>
        <v>26</v>
      </c>
      <c r="J21" s="74"/>
      <c r="K21" s="74"/>
      <c r="L21" s="74"/>
      <c r="M21" s="74"/>
      <c r="N21" s="74"/>
      <c r="O21" s="74"/>
      <c r="P21" s="74">
        <f t="shared" ref="P21" si="12">AF21+AS21</f>
        <v>4</v>
      </c>
      <c r="Q21" s="74"/>
      <c r="R21" s="74"/>
      <c r="S21" s="74"/>
      <c r="T21" s="74">
        <f t="shared" ref="T21" si="13">AE21+AR21</f>
        <v>2</v>
      </c>
      <c r="U21" s="74">
        <f t="shared" si="9"/>
        <v>10</v>
      </c>
      <c r="V21" s="75">
        <f t="shared" si="10"/>
        <v>56</v>
      </c>
      <c r="W21" s="74">
        <v>24</v>
      </c>
      <c r="X21" s="74">
        <v>26</v>
      </c>
      <c r="Y21" s="95"/>
      <c r="Z21" s="95"/>
      <c r="AA21" s="95"/>
      <c r="AB21" s="95"/>
      <c r="AC21" s="74"/>
      <c r="AD21" s="95"/>
      <c r="AE21" s="74">
        <v>2</v>
      </c>
      <c r="AF21" s="74">
        <v>4</v>
      </c>
      <c r="AG21" s="74">
        <v>10</v>
      </c>
      <c r="AH21" s="89" t="s">
        <v>113</v>
      </c>
      <c r="AI21" s="75">
        <f t="shared" si="11"/>
        <v>0</v>
      </c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7"/>
    </row>
    <row r="22" spans="2:47" ht="41.25" customHeight="1" x14ac:dyDescent="0.25">
      <c r="B22" s="75" t="s">
        <v>114</v>
      </c>
      <c r="C22" s="79" t="s">
        <v>122</v>
      </c>
      <c r="D22" s="94" t="s">
        <v>123</v>
      </c>
      <c r="E22" s="73" t="s">
        <v>112</v>
      </c>
      <c r="F22" s="74">
        <f t="shared" si="6"/>
        <v>40</v>
      </c>
      <c r="G22" s="75">
        <f t="shared" si="7"/>
        <v>36</v>
      </c>
      <c r="H22" s="74">
        <f t="shared" si="8"/>
        <v>18</v>
      </c>
      <c r="I22" s="74">
        <f t="shared" si="8"/>
        <v>18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>
        <f t="shared" si="9"/>
        <v>4</v>
      </c>
      <c r="V22" s="75">
        <f t="shared" si="10"/>
        <v>36</v>
      </c>
      <c r="W22" s="74">
        <v>18</v>
      </c>
      <c r="X22" s="74">
        <v>18</v>
      </c>
      <c r="Y22" s="74"/>
      <c r="Z22" s="74"/>
      <c r="AA22" s="74"/>
      <c r="AB22" s="74"/>
      <c r="AC22" s="74"/>
      <c r="AD22" s="74"/>
      <c r="AE22" s="74"/>
      <c r="AF22" s="74"/>
      <c r="AG22" s="74">
        <v>4</v>
      </c>
      <c r="AH22" s="91" t="s">
        <v>117</v>
      </c>
      <c r="AI22" s="75">
        <f t="shared" si="11"/>
        <v>0</v>
      </c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7"/>
    </row>
    <row r="23" spans="2:47" ht="40.5" customHeight="1" x14ac:dyDescent="0.25">
      <c r="B23" s="75" t="s">
        <v>114</v>
      </c>
      <c r="C23" s="72" t="s">
        <v>33</v>
      </c>
      <c r="D23" s="94" t="s">
        <v>124</v>
      </c>
      <c r="E23" s="73" t="s">
        <v>112</v>
      </c>
      <c r="F23" s="74">
        <f t="shared" si="6"/>
        <v>218</v>
      </c>
      <c r="G23" s="75">
        <f t="shared" si="7"/>
        <v>202</v>
      </c>
      <c r="H23" s="74">
        <f t="shared" si="8"/>
        <v>73</v>
      </c>
      <c r="I23" s="74">
        <f t="shared" si="8"/>
        <v>69</v>
      </c>
      <c r="J23" s="74"/>
      <c r="K23" s="74"/>
      <c r="L23" s="74">
        <f t="shared" ref="L23" si="14">AA23+AN23</f>
        <v>20</v>
      </c>
      <c r="M23" s="74">
        <v>24</v>
      </c>
      <c r="N23" s="74"/>
      <c r="O23" s="74"/>
      <c r="P23" s="74">
        <f t="shared" ref="P23:P25" si="15">AF23+AS23</f>
        <v>4</v>
      </c>
      <c r="Q23" s="74"/>
      <c r="R23" s="74"/>
      <c r="S23" s="74"/>
      <c r="T23" s="74">
        <f t="shared" ref="T23:T25" si="16">AE23+AR23</f>
        <v>12</v>
      </c>
      <c r="U23" s="74">
        <f t="shared" si="9"/>
        <v>16</v>
      </c>
      <c r="V23" s="75">
        <f t="shared" si="10"/>
        <v>114</v>
      </c>
      <c r="W23" s="74">
        <v>58</v>
      </c>
      <c r="X23" s="74">
        <v>56</v>
      </c>
      <c r="Y23" s="74"/>
      <c r="Z23" s="74"/>
      <c r="AA23" s="74"/>
      <c r="AB23" s="74"/>
      <c r="AC23" s="74"/>
      <c r="AD23" s="74"/>
      <c r="AE23" s="74"/>
      <c r="AF23" s="74"/>
      <c r="AG23" s="74">
        <v>4</v>
      </c>
      <c r="AH23" s="77"/>
      <c r="AI23" s="75">
        <f t="shared" si="11"/>
        <v>88</v>
      </c>
      <c r="AJ23" s="74">
        <v>15</v>
      </c>
      <c r="AK23" s="74">
        <v>13</v>
      </c>
      <c r="AL23" s="74"/>
      <c r="AM23" s="74"/>
      <c r="AN23" s="74">
        <v>20</v>
      </c>
      <c r="AO23" s="74">
        <v>24</v>
      </c>
      <c r="AP23" s="74"/>
      <c r="AQ23" s="74"/>
      <c r="AR23" s="74">
        <v>12</v>
      </c>
      <c r="AS23" s="74">
        <v>4</v>
      </c>
      <c r="AT23" s="74">
        <v>12</v>
      </c>
      <c r="AU23" s="96" t="s">
        <v>125</v>
      </c>
    </row>
    <row r="24" spans="2:47" ht="56.25" x14ac:dyDescent="0.25">
      <c r="B24" s="75" t="s">
        <v>114</v>
      </c>
      <c r="C24" s="72" t="s">
        <v>35</v>
      </c>
      <c r="D24" s="94" t="s">
        <v>126</v>
      </c>
      <c r="E24" s="73" t="s">
        <v>112</v>
      </c>
      <c r="F24" s="74">
        <f t="shared" si="6"/>
        <v>46</v>
      </c>
      <c r="G24" s="75">
        <f t="shared" si="7"/>
        <v>36</v>
      </c>
      <c r="H24" s="74">
        <f t="shared" si="8"/>
        <v>10</v>
      </c>
      <c r="I24" s="74">
        <f t="shared" si="8"/>
        <v>26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>
        <f t="shared" si="9"/>
        <v>10</v>
      </c>
      <c r="V24" s="75">
        <f t="shared" si="10"/>
        <v>36</v>
      </c>
      <c r="W24" s="74">
        <v>10</v>
      </c>
      <c r="X24" s="74">
        <v>26</v>
      </c>
      <c r="Y24" s="74"/>
      <c r="Z24" s="74"/>
      <c r="AA24" s="74"/>
      <c r="AB24" s="74"/>
      <c r="AC24" s="74"/>
      <c r="AD24" s="74"/>
      <c r="AE24" s="74"/>
      <c r="AF24" s="74"/>
      <c r="AG24" s="74">
        <v>10</v>
      </c>
      <c r="AH24" s="91" t="s">
        <v>117</v>
      </c>
      <c r="AI24" s="75">
        <f t="shared" si="11"/>
        <v>0</v>
      </c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7"/>
    </row>
    <row r="25" spans="2:47" ht="37.5" x14ac:dyDescent="0.25">
      <c r="B25" s="75" t="s">
        <v>114</v>
      </c>
      <c r="C25" s="72" t="s">
        <v>127</v>
      </c>
      <c r="D25" s="94" t="s">
        <v>128</v>
      </c>
      <c r="E25" s="73" t="s">
        <v>112</v>
      </c>
      <c r="F25" s="74">
        <f t="shared" si="6"/>
        <v>98</v>
      </c>
      <c r="G25" s="75">
        <f t="shared" si="7"/>
        <v>86</v>
      </c>
      <c r="H25" s="74">
        <f t="shared" si="8"/>
        <v>30</v>
      </c>
      <c r="I25" s="74">
        <f t="shared" si="8"/>
        <v>50</v>
      </c>
      <c r="J25" s="74"/>
      <c r="K25" s="74"/>
      <c r="L25" s="74"/>
      <c r="M25" s="74"/>
      <c r="N25" s="74"/>
      <c r="O25" s="74"/>
      <c r="P25" s="74">
        <f t="shared" si="15"/>
        <v>4</v>
      </c>
      <c r="Q25" s="74"/>
      <c r="R25" s="74"/>
      <c r="S25" s="74"/>
      <c r="T25" s="74">
        <f t="shared" si="16"/>
        <v>2</v>
      </c>
      <c r="U25" s="74">
        <f t="shared" si="9"/>
        <v>12</v>
      </c>
      <c r="V25" s="75">
        <f t="shared" si="10"/>
        <v>0</v>
      </c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7"/>
      <c r="AI25" s="75">
        <f t="shared" si="11"/>
        <v>86</v>
      </c>
      <c r="AJ25" s="74">
        <v>30</v>
      </c>
      <c r="AK25" s="74">
        <v>50</v>
      </c>
      <c r="AL25" s="74"/>
      <c r="AM25" s="74"/>
      <c r="AN25" s="74"/>
      <c r="AO25" s="74"/>
      <c r="AP25" s="74"/>
      <c r="AQ25" s="74"/>
      <c r="AR25" s="74">
        <v>2</v>
      </c>
      <c r="AS25" s="74">
        <v>4</v>
      </c>
      <c r="AT25" s="74">
        <v>12</v>
      </c>
      <c r="AU25" s="89" t="s">
        <v>113</v>
      </c>
    </row>
    <row r="26" spans="2:47" ht="42" customHeight="1" x14ac:dyDescent="0.25">
      <c r="B26" s="75" t="s">
        <v>114</v>
      </c>
      <c r="C26" s="72" t="s">
        <v>129</v>
      </c>
      <c r="D26" s="94" t="s">
        <v>130</v>
      </c>
      <c r="E26" s="73" t="s">
        <v>112</v>
      </c>
      <c r="F26" s="74">
        <f t="shared" si="6"/>
        <v>50</v>
      </c>
      <c r="G26" s="75">
        <f t="shared" si="7"/>
        <v>40</v>
      </c>
      <c r="H26" s="74">
        <f t="shared" si="8"/>
        <v>20</v>
      </c>
      <c r="I26" s="74">
        <f t="shared" si="8"/>
        <v>20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>
        <f t="shared" si="9"/>
        <v>10</v>
      </c>
      <c r="V26" s="75">
        <f t="shared" si="10"/>
        <v>0</v>
      </c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7"/>
      <c r="AI26" s="75">
        <f t="shared" si="11"/>
        <v>40</v>
      </c>
      <c r="AJ26" s="74">
        <v>20</v>
      </c>
      <c r="AK26" s="74">
        <v>20</v>
      </c>
      <c r="AL26" s="74"/>
      <c r="AM26" s="74"/>
      <c r="AN26" s="74"/>
      <c r="AO26" s="74"/>
      <c r="AP26" s="74"/>
      <c r="AQ26" s="74"/>
      <c r="AR26" s="74"/>
      <c r="AS26" s="74"/>
      <c r="AT26" s="74">
        <v>10</v>
      </c>
      <c r="AU26" s="77"/>
    </row>
    <row r="27" spans="2:47" ht="59.25" customHeight="1" x14ac:dyDescent="0.25">
      <c r="B27" s="75" t="s">
        <v>114</v>
      </c>
      <c r="C27" s="76" t="s">
        <v>131</v>
      </c>
      <c r="D27" s="97" t="s">
        <v>132</v>
      </c>
      <c r="E27" s="73" t="s">
        <v>112</v>
      </c>
      <c r="F27" s="74">
        <f t="shared" si="6"/>
        <v>54</v>
      </c>
      <c r="G27" s="75">
        <f t="shared" si="7"/>
        <v>44</v>
      </c>
      <c r="H27" s="74">
        <f t="shared" si="8"/>
        <v>34</v>
      </c>
      <c r="I27" s="74">
        <f t="shared" si="8"/>
        <v>10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>
        <f t="shared" si="9"/>
        <v>10</v>
      </c>
      <c r="V27" s="75">
        <f t="shared" si="10"/>
        <v>0</v>
      </c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7"/>
      <c r="AI27" s="75">
        <f t="shared" si="11"/>
        <v>44</v>
      </c>
      <c r="AJ27" s="74">
        <v>34</v>
      </c>
      <c r="AK27" s="74">
        <v>10</v>
      </c>
      <c r="AL27" s="74"/>
      <c r="AM27" s="74"/>
      <c r="AN27" s="74"/>
      <c r="AO27" s="74"/>
      <c r="AP27" s="74"/>
      <c r="AQ27" s="74"/>
      <c r="AR27" s="74"/>
      <c r="AS27" s="74"/>
      <c r="AT27" s="74">
        <v>10</v>
      </c>
      <c r="AU27" s="91" t="s">
        <v>117</v>
      </c>
    </row>
    <row r="28" spans="2:47" ht="64.5" customHeight="1" x14ac:dyDescent="0.25">
      <c r="B28" s="75" t="s">
        <v>114</v>
      </c>
      <c r="C28" s="76" t="s">
        <v>133</v>
      </c>
      <c r="D28" s="97" t="s">
        <v>134</v>
      </c>
      <c r="E28" s="73" t="s">
        <v>112</v>
      </c>
      <c r="F28" s="74">
        <f t="shared" si="6"/>
        <v>48</v>
      </c>
      <c r="G28" s="75">
        <f t="shared" si="7"/>
        <v>38</v>
      </c>
      <c r="H28" s="74">
        <f t="shared" si="8"/>
        <v>26</v>
      </c>
      <c r="I28" s="74">
        <f t="shared" si="8"/>
        <v>12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>
        <f t="shared" si="9"/>
        <v>10</v>
      </c>
      <c r="V28" s="75">
        <f t="shared" si="10"/>
        <v>0</v>
      </c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7"/>
      <c r="AI28" s="75">
        <f t="shared" si="11"/>
        <v>38</v>
      </c>
      <c r="AJ28" s="74">
        <v>26</v>
      </c>
      <c r="AK28" s="74">
        <v>12</v>
      </c>
      <c r="AL28" s="74"/>
      <c r="AM28" s="74"/>
      <c r="AN28" s="74"/>
      <c r="AO28" s="74"/>
      <c r="AP28" s="74"/>
      <c r="AQ28" s="74"/>
      <c r="AR28" s="74"/>
      <c r="AS28" s="74"/>
      <c r="AT28" s="74">
        <v>10</v>
      </c>
      <c r="AU28" s="91" t="s">
        <v>117</v>
      </c>
    </row>
    <row r="29" spans="2:47" ht="41.25" customHeight="1" x14ac:dyDescent="0.25">
      <c r="B29" s="75" t="s">
        <v>114</v>
      </c>
      <c r="C29" s="76" t="s">
        <v>135</v>
      </c>
      <c r="D29" s="97" t="s">
        <v>136</v>
      </c>
      <c r="E29" s="73" t="s">
        <v>112</v>
      </c>
      <c r="F29" s="74">
        <f t="shared" si="6"/>
        <v>128</v>
      </c>
      <c r="G29" s="75">
        <f t="shared" si="7"/>
        <v>114</v>
      </c>
      <c r="H29" s="74">
        <f t="shared" si="8"/>
        <v>52</v>
      </c>
      <c r="I29" s="74">
        <f t="shared" si="8"/>
        <v>56</v>
      </c>
      <c r="J29" s="74"/>
      <c r="K29" s="74"/>
      <c r="L29" s="74"/>
      <c r="M29" s="74"/>
      <c r="N29" s="74"/>
      <c r="O29" s="74"/>
      <c r="P29" s="74">
        <f t="shared" ref="P29" si="17">AF29+AS29</f>
        <v>4</v>
      </c>
      <c r="Q29" s="74"/>
      <c r="R29" s="74"/>
      <c r="S29" s="74"/>
      <c r="T29" s="74">
        <f t="shared" ref="T29" si="18">AE29+AR29</f>
        <v>2</v>
      </c>
      <c r="U29" s="74">
        <f t="shared" si="9"/>
        <v>14</v>
      </c>
      <c r="V29" s="75">
        <f t="shared" si="10"/>
        <v>0</v>
      </c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7"/>
      <c r="AI29" s="75">
        <f t="shared" si="11"/>
        <v>114</v>
      </c>
      <c r="AJ29" s="74">
        <v>52</v>
      </c>
      <c r="AK29" s="74">
        <v>56</v>
      </c>
      <c r="AL29" s="74"/>
      <c r="AM29" s="74"/>
      <c r="AN29" s="74"/>
      <c r="AO29" s="74"/>
      <c r="AP29" s="74"/>
      <c r="AQ29" s="74"/>
      <c r="AR29" s="74">
        <v>2</v>
      </c>
      <c r="AS29" s="74">
        <v>4</v>
      </c>
      <c r="AT29" s="74">
        <v>14</v>
      </c>
      <c r="AU29" s="89" t="s">
        <v>113</v>
      </c>
    </row>
    <row r="30" spans="2:47" ht="25.5" customHeight="1" x14ac:dyDescent="0.25">
      <c r="B30" s="75" t="s">
        <v>137</v>
      </c>
      <c r="C30" s="72" t="s">
        <v>28</v>
      </c>
      <c r="D30" s="92" t="s">
        <v>138</v>
      </c>
      <c r="E30" s="73" t="s">
        <v>112</v>
      </c>
      <c r="F30" s="81">
        <v>46</v>
      </c>
      <c r="G30" s="80">
        <f t="shared" ref="G30:G34" si="19">H30+I30+J30+N30+O30+P30+T30</f>
        <v>38</v>
      </c>
      <c r="H30" s="81">
        <v>18</v>
      </c>
      <c r="I30" s="81">
        <v>20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>
        <v>8</v>
      </c>
      <c r="V30" s="80">
        <f t="shared" ref="V30:V34" si="20">W30+X30+Y30+AC30+AD30+AE30+AF30</f>
        <v>38</v>
      </c>
      <c r="W30" s="98">
        <v>18</v>
      </c>
      <c r="X30" s="98">
        <v>20</v>
      </c>
      <c r="Y30" s="81"/>
      <c r="Z30" s="81"/>
      <c r="AA30" s="81"/>
      <c r="AB30" s="81"/>
      <c r="AC30" s="81"/>
      <c r="AD30" s="81"/>
      <c r="AE30" s="81"/>
      <c r="AF30" s="81"/>
      <c r="AG30" s="81">
        <v>8</v>
      </c>
      <c r="AH30" s="93" t="s">
        <v>117</v>
      </c>
      <c r="AI30" s="80">
        <f t="shared" ref="AI30:AI34" si="21">AJ30+AK30+AL30+AP30+AQ30+AR30+AS30</f>
        <v>0</v>
      </c>
      <c r="AJ30" s="98"/>
      <c r="AK30" s="98"/>
      <c r="AL30" s="81"/>
      <c r="AM30" s="81"/>
      <c r="AN30" s="81"/>
      <c r="AO30" s="81"/>
      <c r="AP30" s="81"/>
      <c r="AQ30" s="81"/>
      <c r="AR30" s="81"/>
      <c r="AS30" s="81"/>
      <c r="AT30" s="81"/>
      <c r="AU30" s="82"/>
    </row>
    <row r="31" spans="2:47" ht="41.25" customHeight="1" x14ac:dyDescent="0.25">
      <c r="B31" s="75" t="s">
        <v>137</v>
      </c>
      <c r="C31" s="72" t="s">
        <v>129</v>
      </c>
      <c r="D31" s="79" t="s">
        <v>130</v>
      </c>
      <c r="E31" s="73" t="s">
        <v>112</v>
      </c>
      <c r="F31" s="81">
        <v>30</v>
      </c>
      <c r="G31" s="80">
        <f t="shared" si="19"/>
        <v>26</v>
      </c>
      <c r="H31" s="81">
        <v>8</v>
      </c>
      <c r="I31" s="81">
        <v>18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>
        <v>4</v>
      </c>
      <c r="V31" s="80">
        <f t="shared" si="20"/>
        <v>26</v>
      </c>
      <c r="W31" s="98">
        <v>8</v>
      </c>
      <c r="X31" s="98">
        <v>18</v>
      </c>
      <c r="Y31" s="81"/>
      <c r="Z31" s="81"/>
      <c r="AA31" s="81"/>
      <c r="AB31" s="81"/>
      <c r="AC31" s="81"/>
      <c r="AD31" s="81"/>
      <c r="AE31" s="81"/>
      <c r="AF31" s="81"/>
      <c r="AG31" s="81">
        <v>4</v>
      </c>
      <c r="AH31" s="93" t="s">
        <v>117</v>
      </c>
      <c r="AI31" s="80">
        <f t="shared" si="21"/>
        <v>0</v>
      </c>
      <c r="AJ31" s="98"/>
      <c r="AK31" s="98"/>
      <c r="AL31" s="81"/>
      <c r="AM31" s="81"/>
      <c r="AN31" s="81"/>
      <c r="AO31" s="81"/>
      <c r="AP31" s="81"/>
      <c r="AQ31" s="81"/>
      <c r="AR31" s="81"/>
      <c r="AS31" s="81"/>
      <c r="AT31" s="81"/>
      <c r="AU31" s="82"/>
    </row>
    <row r="32" spans="2:47" ht="41.25" customHeight="1" x14ac:dyDescent="0.25">
      <c r="B32" s="75" t="s">
        <v>137</v>
      </c>
      <c r="C32" s="72" t="s">
        <v>139</v>
      </c>
      <c r="D32" s="99" t="s">
        <v>140</v>
      </c>
      <c r="E32" s="73" t="s">
        <v>112</v>
      </c>
      <c r="F32" s="81">
        <v>44</v>
      </c>
      <c r="G32" s="80">
        <f t="shared" si="19"/>
        <v>34</v>
      </c>
      <c r="H32" s="81">
        <v>26</v>
      </c>
      <c r="I32" s="81">
        <v>8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>
        <v>10</v>
      </c>
      <c r="V32" s="80">
        <f t="shared" si="20"/>
        <v>34</v>
      </c>
      <c r="W32" s="98">
        <v>26</v>
      </c>
      <c r="X32" s="98">
        <v>8</v>
      </c>
      <c r="Y32" s="81"/>
      <c r="Z32" s="81"/>
      <c r="AA32" s="81"/>
      <c r="AB32" s="81"/>
      <c r="AC32" s="81"/>
      <c r="AD32" s="81"/>
      <c r="AE32" s="81"/>
      <c r="AF32" s="81"/>
      <c r="AG32" s="81">
        <v>10</v>
      </c>
      <c r="AH32" s="93" t="s">
        <v>117</v>
      </c>
      <c r="AI32" s="80">
        <f t="shared" si="21"/>
        <v>0</v>
      </c>
      <c r="AJ32" s="98"/>
      <c r="AK32" s="98"/>
      <c r="AL32" s="81"/>
      <c r="AM32" s="81"/>
      <c r="AN32" s="81"/>
      <c r="AO32" s="81"/>
      <c r="AP32" s="81"/>
      <c r="AQ32" s="81"/>
      <c r="AR32" s="81"/>
      <c r="AS32" s="81"/>
      <c r="AT32" s="81"/>
      <c r="AU32" s="82"/>
    </row>
    <row r="33" spans="2:47" ht="41.25" customHeight="1" x14ac:dyDescent="0.25">
      <c r="B33" s="75" t="s">
        <v>137</v>
      </c>
      <c r="C33" s="72" t="s">
        <v>141</v>
      </c>
      <c r="D33" s="92" t="s">
        <v>142</v>
      </c>
      <c r="E33" s="73" t="s">
        <v>112</v>
      </c>
      <c r="F33" s="81">
        <v>120</v>
      </c>
      <c r="G33" s="80">
        <f t="shared" si="19"/>
        <v>100</v>
      </c>
      <c r="H33" s="81">
        <v>60</v>
      </c>
      <c r="I33" s="81">
        <v>34</v>
      </c>
      <c r="J33" s="81"/>
      <c r="K33" s="81"/>
      <c r="L33" s="81"/>
      <c r="M33" s="81"/>
      <c r="N33" s="81"/>
      <c r="O33" s="81"/>
      <c r="P33" s="81">
        <v>4</v>
      </c>
      <c r="Q33" s="81"/>
      <c r="R33" s="81"/>
      <c r="S33" s="81"/>
      <c r="T33" s="81">
        <v>2</v>
      </c>
      <c r="U33" s="81">
        <v>20</v>
      </c>
      <c r="V33" s="80">
        <f t="shared" si="20"/>
        <v>0</v>
      </c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2"/>
      <c r="AI33" s="80">
        <f t="shared" si="21"/>
        <v>100</v>
      </c>
      <c r="AJ33" s="98">
        <v>60</v>
      </c>
      <c r="AK33" s="98">
        <v>34</v>
      </c>
      <c r="AL33" s="81"/>
      <c r="AM33" s="81"/>
      <c r="AN33" s="81"/>
      <c r="AO33" s="81"/>
      <c r="AP33" s="81"/>
      <c r="AQ33" s="81"/>
      <c r="AR33" s="81">
        <v>2</v>
      </c>
      <c r="AS33" s="81">
        <v>4</v>
      </c>
      <c r="AT33" s="81">
        <v>60</v>
      </c>
      <c r="AU33" s="100" t="s">
        <v>113</v>
      </c>
    </row>
    <row r="34" spans="2:47" ht="41.25" customHeight="1" x14ac:dyDescent="0.25">
      <c r="B34" s="75" t="s">
        <v>137</v>
      </c>
      <c r="C34" s="72" t="s">
        <v>143</v>
      </c>
      <c r="D34" s="92" t="s">
        <v>144</v>
      </c>
      <c r="E34" s="73" t="s">
        <v>112</v>
      </c>
      <c r="F34" s="81">
        <v>40</v>
      </c>
      <c r="G34" s="80">
        <f t="shared" si="19"/>
        <v>36</v>
      </c>
      <c r="H34" s="81">
        <v>24</v>
      </c>
      <c r="I34" s="81">
        <v>12</v>
      </c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>
        <v>4</v>
      </c>
      <c r="V34" s="80">
        <f t="shared" si="20"/>
        <v>36</v>
      </c>
      <c r="W34" s="98">
        <v>24</v>
      </c>
      <c r="X34" s="98">
        <v>12</v>
      </c>
      <c r="Y34" s="81"/>
      <c r="Z34" s="81"/>
      <c r="AA34" s="81"/>
      <c r="AB34" s="81"/>
      <c r="AC34" s="81"/>
      <c r="AD34" s="81"/>
      <c r="AE34" s="81"/>
      <c r="AF34" s="81"/>
      <c r="AG34" s="81">
        <v>4</v>
      </c>
      <c r="AH34" s="123" t="s">
        <v>117</v>
      </c>
      <c r="AI34" s="80">
        <f t="shared" si="21"/>
        <v>0</v>
      </c>
      <c r="AJ34" s="98"/>
      <c r="AK34" s="98"/>
      <c r="AL34" s="81"/>
      <c r="AM34" s="81"/>
      <c r="AN34" s="81"/>
      <c r="AO34" s="81"/>
      <c r="AP34" s="81"/>
      <c r="AQ34" s="81"/>
      <c r="AR34" s="81"/>
      <c r="AS34" s="81"/>
      <c r="AT34" s="81"/>
      <c r="AU34" s="124"/>
    </row>
    <row r="35" spans="2:47" ht="15.75" x14ac:dyDescent="0.25">
      <c r="B35" s="66"/>
      <c r="C35" s="67"/>
      <c r="D35" s="68"/>
      <c r="E35" s="67"/>
      <c r="F35" s="69">
        <f>SUM(F16:F33)</f>
        <v>1326</v>
      </c>
      <c r="G35" s="69">
        <f>SUM(G16:G34)</f>
        <v>1200</v>
      </c>
      <c r="H35" s="69">
        <f t="shared" ref="H35:AU35" si="22">SUM(H16:H34)</f>
        <v>597</v>
      </c>
      <c r="I35" s="69">
        <f t="shared" si="22"/>
        <v>509</v>
      </c>
      <c r="J35" s="69">
        <f t="shared" si="22"/>
        <v>0</v>
      </c>
      <c r="K35" s="69">
        <f t="shared" si="22"/>
        <v>0</v>
      </c>
      <c r="L35" s="69">
        <f t="shared" si="22"/>
        <v>20</v>
      </c>
      <c r="M35" s="69">
        <f t="shared" si="22"/>
        <v>24</v>
      </c>
      <c r="N35" s="69">
        <f t="shared" si="22"/>
        <v>0</v>
      </c>
      <c r="O35" s="69">
        <f t="shared" si="22"/>
        <v>0</v>
      </c>
      <c r="P35" s="69">
        <f t="shared" si="22"/>
        <v>28</v>
      </c>
      <c r="Q35" s="69">
        <f t="shared" si="22"/>
        <v>0</v>
      </c>
      <c r="R35" s="69">
        <f t="shared" si="22"/>
        <v>0</v>
      </c>
      <c r="S35" s="69">
        <f t="shared" si="22"/>
        <v>0</v>
      </c>
      <c r="T35" s="69">
        <f t="shared" si="22"/>
        <v>22</v>
      </c>
      <c r="U35" s="69">
        <f t="shared" si="22"/>
        <v>170</v>
      </c>
      <c r="V35" s="69">
        <f t="shared" si="22"/>
        <v>562</v>
      </c>
      <c r="W35" s="69">
        <f t="shared" si="22"/>
        <v>286</v>
      </c>
      <c r="X35" s="69">
        <f t="shared" si="22"/>
        <v>270</v>
      </c>
      <c r="Y35" s="69">
        <f t="shared" si="22"/>
        <v>0</v>
      </c>
      <c r="Z35" s="69">
        <f t="shared" si="22"/>
        <v>0</v>
      </c>
      <c r="AA35" s="69">
        <f t="shared" si="22"/>
        <v>0</v>
      </c>
      <c r="AB35" s="69">
        <f t="shared" si="22"/>
        <v>0</v>
      </c>
      <c r="AC35" s="69">
        <f t="shared" si="22"/>
        <v>0</v>
      </c>
      <c r="AD35" s="69">
        <f t="shared" si="22"/>
        <v>0</v>
      </c>
      <c r="AE35" s="69">
        <f t="shared" si="22"/>
        <v>2</v>
      </c>
      <c r="AF35" s="69">
        <f t="shared" si="22"/>
        <v>4</v>
      </c>
      <c r="AG35" s="69">
        <f t="shared" si="22"/>
        <v>74</v>
      </c>
      <c r="AH35" s="69">
        <f t="shared" si="22"/>
        <v>0</v>
      </c>
      <c r="AI35" s="69">
        <f t="shared" si="22"/>
        <v>638</v>
      </c>
      <c r="AJ35" s="69">
        <f t="shared" si="22"/>
        <v>311</v>
      </c>
      <c r="AK35" s="69">
        <f t="shared" si="22"/>
        <v>239</v>
      </c>
      <c r="AL35" s="69">
        <f t="shared" si="22"/>
        <v>0</v>
      </c>
      <c r="AM35" s="69">
        <f t="shared" si="22"/>
        <v>0</v>
      </c>
      <c r="AN35" s="69">
        <f t="shared" si="22"/>
        <v>20</v>
      </c>
      <c r="AO35" s="69">
        <f t="shared" si="22"/>
        <v>24</v>
      </c>
      <c r="AP35" s="69">
        <f t="shared" si="22"/>
        <v>0</v>
      </c>
      <c r="AQ35" s="69">
        <f t="shared" si="22"/>
        <v>0</v>
      </c>
      <c r="AR35" s="69">
        <f t="shared" si="22"/>
        <v>20</v>
      </c>
      <c r="AS35" s="69">
        <f t="shared" si="22"/>
        <v>24</v>
      </c>
      <c r="AT35" s="69">
        <f t="shared" si="22"/>
        <v>136</v>
      </c>
      <c r="AU35" s="69">
        <f t="shared" si="22"/>
        <v>0</v>
      </c>
    </row>
    <row r="36" spans="2:47" ht="18.75" x14ac:dyDescent="0.25">
      <c r="B36" s="80" t="s">
        <v>145</v>
      </c>
      <c r="C36" s="168" t="s">
        <v>115</v>
      </c>
      <c r="D36" s="168" t="s">
        <v>116</v>
      </c>
      <c r="E36" s="169" t="s">
        <v>112</v>
      </c>
      <c r="F36" s="170">
        <v>48</v>
      </c>
      <c r="G36" s="171">
        <f>H36+I36+L36+P36+T36</f>
        <v>40</v>
      </c>
      <c r="H36" s="170">
        <v>28</v>
      </c>
      <c r="I36" s="170">
        <v>12</v>
      </c>
      <c r="J36" s="81"/>
      <c r="K36" s="81"/>
      <c r="L36" s="170"/>
      <c r="M36" s="170"/>
      <c r="N36" s="170"/>
      <c r="O36" s="170"/>
      <c r="P36" s="170"/>
      <c r="Q36" s="170"/>
      <c r="R36" s="170"/>
      <c r="S36" s="170"/>
      <c r="T36" s="170"/>
      <c r="U36" s="170">
        <v>8</v>
      </c>
      <c r="V36" s="171">
        <v>40</v>
      </c>
      <c r="W36" s="170">
        <v>28</v>
      </c>
      <c r="X36" s="170">
        <v>12</v>
      </c>
      <c r="Y36" s="81"/>
      <c r="Z36" s="81"/>
      <c r="AA36" s="170"/>
      <c r="AB36" s="170"/>
      <c r="AC36" s="170"/>
      <c r="AD36" s="170"/>
      <c r="AE36" s="170"/>
      <c r="AF36" s="170"/>
      <c r="AG36" s="170">
        <v>8</v>
      </c>
      <c r="AH36" s="123" t="s">
        <v>117</v>
      </c>
      <c r="AI36" s="172"/>
      <c r="AJ36" s="173"/>
      <c r="AK36" s="173"/>
      <c r="AL36" s="174"/>
      <c r="AM36" s="174"/>
      <c r="AN36" s="173"/>
      <c r="AO36" s="173"/>
      <c r="AP36" s="173"/>
      <c r="AQ36" s="173"/>
      <c r="AR36" s="173"/>
      <c r="AS36" s="173"/>
      <c r="AT36" s="173"/>
      <c r="AU36" s="173"/>
    </row>
    <row r="37" spans="2:47" ht="15.75" x14ac:dyDescent="0.25">
      <c r="B37" s="66"/>
      <c r="C37" s="67"/>
      <c r="D37" s="68"/>
      <c r="E37" s="67"/>
      <c r="F37" s="69">
        <f>SUM(F36)</f>
        <v>48</v>
      </c>
      <c r="G37" s="69">
        <f t="shared" ref="G37:AU37" si="23">SUM(G36)</f>
        <v>40</v>
      </c>
      <c r="H37" s="69">
        <f t="shared" si="23"/>
        <v>28</v>
      </c>
      <c r="I37" s="69">
        <f t="shared" si="23"/>
        <v>12</v>
      </c>
      <c r="J37" s="69">
        <f t="shared" si="23"/>
        <v>0</v>
      </c>
      <c r="K37" s="69">
        <f t="shared" si="23"/>
        <v>0</v>
      </c>
      <c r="L37" s="69">
        <f t="shared" si="23"/>
        <v>0</v>
      </c>
      <c r="M37" s="69">
        <f t="shared" si="23"/>
        <v>0</v>
      </c>
      <c r="N37" s="69">
        <f t="shared" si="23"/>
        <v>0</v>
      </c>
      <c r="O37" s="69">
        <f t="shared" si="23"/>
        <v>0</v>
      </c>
      <c r="P37" s="69">
        <f t="shared" si="23"/>
        <v>0</v>
      </c>
      <c r="Q37" s="69">
        <f t="shared" si="23"/>
        <v>0</v>
      </c>
      <c r="R37" s="69">
        <f t="shared" si="23"/>
        <v>0</v>
      </c>
      <c r="S37" s="69">
        <f t="shared" si="23"/>
        <v>0</v>
      </c>
      <c r="T37" s="69">
        <f t="shared" si="23"/>
        <v>0</v>
      </c>
      <c r="U37" s="69">
        <f t="shared" si="23"/>
        <v>8</v>
      </c>
      <c r="V37" s="69">
        <f t="shared" si="23"/>
        <v>40</v>
      </c>
      <c r="W37" s="69">
        <f t="shared" si="23"/>
        <v>28</v>
      </c>
      <c r="X37" s="69">
        <f t="shared" si="23"/>
        <v>12</v>
      </c>
      <c r="Y37" s="69">
        <f t="shared" si="23"/>
        <v>0</v>
      </c>
      <c r="Z37" s="69">
        <f t="shared" si="23"/>
        <v>0</v>
      </c>
      <c r="AA37" s="69">
        <f t="shared" si="23"/>
        <v>0</v>
      </c>
      <c r="AB37" s="69">
        <f t="shared" si="23"/>
        <v>0</v>
      </c>
      <c r="AC37" s="69">
        <f t="shared" si="23"/>
        <v>0</v>
      </c>
      <c r="AD37" s="69">
        <f t="shared" si="23"/>
        <v>0</v>
      </c>
      <c r="AE37" s="69">
        <f t="shared" si="23"/>
        <v>0</v>
      </c>
      <c r="AF37" s="69">
        <f t="shared" si="23"/>
        <v>0</v>
      </c>
      <c r="AG37" s="69">
        <f t="shared" si="23"/>
        <v>8</v>
      </c>
      <c r="AH37" s="69">
        <f t="shared" si="23"/>
        <v>0</v>
      </c>
      <c r="AI37" s="69">
        <f t="shared" si="23"/>
        <v>0</v>
      </c>
      <c r="AJ37" s="69">
        <f t="shared" si="23"/>
        <v>0</v>
      </c>
      <c r="AK37" s="69">
        <f t="shared" si="23"/>
        <v>0</v>
      </c>
      <c r="AL37" s="69">
        <f t="shared" si="23"/>
        <v>0</v>
      </c>
      <c r="AM37" s="69">
        <f t="shared" si="23"/>
        <v>0</v>
      </c>
      <c r="AN37" s="69">
        <f t="shared" si="23"/>
        <v>0</v>
      </c>
      <c r="AO37" s="69">
        <f t="shared" si="23"/>
        <v>0</v>
      </c>
      <c r="AP37" s="69">
        <f t="shared" si="23"/>
        <v>0</v>
      </c>
      <c r="AQ37" s="69">
        <f t="shared" si="23"/>
        <v>0</v>
      </c>
      <c r="AR37" s="69">
        <f t="shared" si="23"/>
        <v>0</v>
      </c>
      <c r="AS37" s="69">
        <f t="shared" si="23"/>
        <v>0</v>
      </c>
      <c r="AT37" s="69">
        <f t="shared" si="23"/>
        <v>0</v>
      </c>
      <c r="AU37" s="69">
        <f t="shared" si="23"/>
        <v>0</v>
      </c>
    </row>
    <row r="38" spans="2:47" ht="15.75" thickBot="1" x14ac:dyDescent="0.3">
      <c r="C38" s="118"/>
      <c r="D38" s="106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2:47" ht="21" thickBot="1" x14ac:dyDescent="0.35">
      <c r="C39" s="119" t="s">
        <v>93</v>
      </c>
      <c r="D39" s="107"/>
      <c r="E39" s="62"/>
      <c r="F39" s="70"/>
      <c r="G39" s="86">
        <f>G35+G37</f>
        <v>1240</v>
      </c>
      <c r="H39" s="87">
        <f>G39/720</f>
        <v>1.7222222222222223</v>
      </c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2:47" ht="15.75" x14ac:dyDescent="0.25">
      <c r="C40" s="120" t="s">
        <v>101</v>
      </c>
      <c r="D40" s="108"/>
      <c r="E40" s="71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</row>
    <row r="41" spans="2:47" ht="15.75" x14ac:dyDescent="0.25">
      <c r="C41" s="120" t="s">
        <v>100</v>
      </c>
      <c r="D41" s="105"/>
      <c r="E41" s="55"/>
      <c r="F41" s="53"/>
      <c r="G41" s="53"/>
      <c r="H41" s="53"/>
      <c r="I41" s="53"/>
      <c r="J41" s="53"/>
      <c r="K41" s="53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55"/>
      <c r="W41" s="55"/>
      <c r="X41" s="55"/>
      <c r="Y41" s="55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</row>
    <row r="42" spans="2:47" ht="15.75" x14ac:dyDescent="0.25">
      <c r="C42" s="120" t="s">
        <v>104</v>
      </c>
      <c r="D42" s="108"/>
      <c r="E42" s="71"/>
      <c r="F42" s="55"/>
      <c r="G42" s="55"/>
      <c r="H42" s="55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5"/>
      <c r="V42" s="55"/>
      <c r="W42" s="55"/>
      <c r="X42" s="55"/>
      <c r="Y42" s="55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</row>
    <row r="43" spans="2:47" ht="15.75" x14ac:dyDescent="0.25">
      <c r="C43" s="120" t="s">
        <v>94</v>
      </c>
      <c r="D43" s="105"/>
      <c r="E43" s="55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5"/>
      <c r="V43" s="55"/>
      <c r="W43" s="55"/>
      <c r="X43" s="55"/>
      <c r="Y43" s="55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</row>
    <row r="44" spans="2:47" x14ac:dyDescent="0.25">
      <c r="B44" s="53"/>
      <c r="C44" s="121"/>
      <c r="D44" s="109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</row>
    <row r="45" spans="2:47" x14ac:dyDescent="0.25">
      <c r="B45" s="53"/>
      <c r="C45" s="121"/>
      <c r="D45" s="109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2:47" x14ac:dyDescent="0.25">
      <c r="B46" s="53"/>
      <c r="C46" s="121"/>
      <c r="D46" s="109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</row>
    <row r="47" spans="2:47" x14ac:dyDescent="0.25">
      <c r="B47" s="53"/>
      <c r="C47" s="121"/>
      <c r="D47" s="109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2:47" x14ac:dyDescent="0.25">
      <c r="B48" s="53"/>
      <c r="C48" s="121"/>
      <c r="D48" s="109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</row>
    <row r="49" spans="2:35" x14ac:dyDescent="0.25">
      <c r="B49" s="53"/>
      <c r="C49" s="121"/>
      <c r="D49" s="109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</row>
    <row r="50" spans="2:35" x14ac:dyDescent="0.25">
      <c r="B50" s="53"/>
      <c r="C50" s="121"/>
      <c r="D50" s="109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</row>
    <row r="51" spans="2:35" x14ac:dyDescent="0.25">
      <c r="B51" s="53"/>
      <c r="C51" s="121"/>
      <c r="D51" s="109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</row>
    <row r="52" spans="2:35" x14ac:dyDescent="0.25">
      <c r="B52" s="53"/>
      <c r="C52" s="121"/>
      <c r="D52" s="109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</row>
    <row r="53" spans="2:35" x14ac:dyDescent="0.25">
      <c r="B53" s="53"/>
      <c r="C53" s="121"/>
      <c r="D53" s="109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</row>
    <row r="54" spans="2:35" x14ac:dyDescent="0.25">
      <c r="B54" s="53"/>
      <c r="C54" s="121"/>
      <c r="D54" s="109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</row>
    <row r="55" spans="2:35" x14ac:dyDescent="0.25">
      <c r="B55" s="53"/>
      <c r="C55" s="121"/>
      <c r="D55" s="109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</row>
    <row r="56" spans="2:35" x14ac:dyDescent="0.25">
      <c r="B56" s="53"/>
      <c r="C56" s="121"/>
      <c r="D56" s="109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</row>
    <row r="57" spans="2:35" x14ac:dyDescent="0.25">
      <c r="B57" s="53"/>
      <c r="C57" s="121"/>
      <c r="D57" s="109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</row>
    <row r="58" spans="2:35" x14ac:dyDescent="0.25">
      <c r="B58" s="53"/>
      <c r="C58" s="121"/>
      <c r="D58" s="109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</row>
    <row r="59" spans="2:35" x14ac:dyDescent="0.25">
      <c r="B59" s="53"/>
      <c r="C59" s="121"/>
      <c r="D59" s="109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</row>
    <row r="60" spans="2:35" x14ac:dyDescent="0.25">
      <c r="B60" s="53"/>
      <c r="C60" s="121"/>
      <c r="D60" s="109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</row>
    <row r="61" spans="2:35" x14ac:dyDescent="0.25">
      <c r="B61" s="53"/>
      <c r="C61" s="121"/>
      <c r="D61" s="109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</row>
    <row r="62" spans="2:35" x14ac:dyDescent="0.25">
      <c r="B62" s="53"/>
      <c r="C62" s="121"/>
      <c r="D62" s="109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</row>
    <row r="63" spans="2:35" x14ac:dyDescent="0.25">
      <c r="B63" s="53"/>
      <c r="C63" s="121"/>
      <c r="D63" s="109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</row>
    <row r="64" spans="2:35" x14ac:dyDescent="0.25">
      <c r="B64" s="53"/>
      <c r="C64" s="121"/>
      <c r="D64" s="109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</row>
    <row r="65" spans="2:35" x14ac:dyDescent="0.25">
      <c r="B65" s="53"/>
      <c r="C65" s="121"/>
      <c r="D65" s="109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</row>
    <row r="66" spans="2:35" x14ac:dyDescent="0.25">
      <c r="B66" s="53"/>
      <c r="C66" s="121"/>
      <c r="D66" s="109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</row>
    <row r="67" spans="2:35" x14ac:dyDescent="0.25">
      <c r="B67" s="53"/>
      <c r="C67" s="121"/>
      <c r="D67" s="109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</row>
    <row r="68" spans="2:35" x14ac:dyDescent="0.25">
      <c r="B68" s="53"/>
      <c r="C68" s="121"/>
      <c r="D68" s="109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</row>
    <row r="69" spans="2:35" x14ac:dyDescent="0.25">
      <c r="B69" s="53"/>
      <c r="C69" s="121"/>
      <c r="D69" s="109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</row>
    <row r="70" spans="2:35" x14ac:dyDescent="0.25">
      <c r="B70" s="53"/>
      <c r="C70" s="121"/>
      <c r="D70" s="109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</row>
    <row r="71" spans="2:35" x14ac:dyDescent="0.25">
      <c r="B71" s="53"/>
      <c r="C71" s="121"/>
      <c r="D71" s="109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</row>
    <row r="72" spans="2:35" x14ac:dyDescent="0.25">
      <c r="B72" s="53"/>
      <c r="C72" s="121"/>
      <c r="D72" s="109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</row>
    <row r="73" spans="2:35" x14ac:dyDescent="0.25">
      <c r="B73" s="53"/>
      <c r="C73" s="121"/>
      <c r="D73" s="109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</row>
    <row r="74" spans="2:35" x14ac:dyDescent="0.25">
      <c r="B74" s="53"/>
      <c r="C74" s="121"/>
      <c r="D74" s="109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</row>
    <row r="75" spans="2:35" x14ac:dyDescent="0.25">
      <c r="B75" s="53"/>
      <c r="C75" s="121"/>
      <c r="D75" s="109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</row>
    <row r="76" spans="2:35" x14ac:dyDescent="0.25">
      <c r="B76" s="53"/>
      <c r="C76" s="121"/>
      <c r="D76" s="109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</row>
    <row r="77" spans="2:35" x14ac:dyDescent="0.25">
      <c r="B77" s="53"/>
      <c r="C77" s="121"/>
      <c r="D77" s="109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</row>
    <row r="78" spans="2:35" x14ac:dyDescent="0.25">
      <c r="B78" s="53"/>
      <c r="C78" s="121"/>
      <c r="D78" s="109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</row>
    <row r="79" spans="2:35" x14ac:dyDescent="0.25">
      <c r="B79" s="53"/>
      <c r="C79" s="121"/>
      <c r="D79" s="109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</row>
    <row r="80" spans="2:35" x14ac:dyDescent="0.25">
      <c r="B80" s="53"/>
      <c r="C80" s="121"/>
      <c r="D80" s="109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</row>
    <row r="81" spans="2:35" x14ac:dyDescent="0.25">
      <c r="B81" s="53"/>
      <c r="C81" s="121"/>
      <c r="D81" s="109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</row>
    <row r="82" spans="2:35" x14ac:dyDescent="0.25">
      <c r="B82" s="53"/>
      <c r="C82" s="121"/>
      <c r="D82" s="109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</row>
    <row r="83" spans="2:35" x14ac:dyDescent="0.25">
      <c r="B83" s="53"/>
      <c r="C83" s="121"/>
      <c r="D83" s="109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</row>
    <row r="84" spans="2:35" x14ac:dyDescent="0.25">
      <c r="B84" s="53"/>
      <c r="C84" s="121"/>
      <c r="D84" s="109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</row>
    <row r="85" spans="2:35" x14ac:dyDescent="0.25">
      <c r="B85" s="53"/>
      <c r="C85" s="121"/>
      <c r="D85" s="109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</row>
    <row r="86" spans="2:35" x14ac:dyDescent="0.25">
      <c r="B86" s="53"/>
      <c r="C86" s="121"/>
      <c r="D86" s="109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</row>
    <row r="87" spans="2:35" x14ac:dyDescent="0.25">
      <c r="B87" s="53"/>
      <c r="C87" s="121"/>
      <c r="D87" s="109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</row>
    <row r="88" spans="2:35" x14ac:dyDescent="0.25">
      <c r="B88" s="53"/>
      <c r="C88" s="121"/>
      <c r="D88" s="109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</row>
    <row r="89" spans="2:35" x14ac:dyDescent="0.25">
      <c r="B89" s="53"/>
      <c r="C89" s="121"/>
      <c r="D89" s="109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</row>
    <row r="90" spans="2:35" x14ac:dyDescent="0.25">
      <c r="B90" s="53"/>
      <c r="C90" s="121"/>
      <c r="D90" s="109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</row>
    <row r="91" spans="2:35" x14ac:dyDescent="0.25">
      <c r="B91" s="53"/>
      <c r="C91" s="121"/>
      <c r="D91" s="109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</row>
    <row r="92" spans="2:35" x14ac:dyDescent="0.25">
      <c r="B92" s="53"/>
      <c r="C92" s="121"/>
      <c r="D92" s="109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</row>
    <row r="93" spans="2:35" x14ac:dyDescent="0.25">
      <c r="B93" s="53"/>
      <c r="C93" s="121"/>
      <c r="D93" s="109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</row>
    <row r="94" spans="2:35" x14ac:dyDescent="0.25">
      <c r="B94" s="53"/>
      <c r="C94" s="121"/>
      <c r="D94" s="109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</row>
    <row r="95" spans="2:35" x14ac:dyDescent="0.25">
      <c r="B95" s="53"/>
      <c r="C95" s="121"/>
      <c r="D95" s="109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</row>
    <row r="96" spans="2:35" x14ac:dyDescent="0.25">
      <c r="B96" s="53"/>
      <c r="C96" s="121"/>
      <c r="D96" s="109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</row>
    <row r="97" spans="2:35" x14ac:dyDescent="0.25">
      <c r="B97" s="53"/>
      <c r="C97" s="121"/>
      <c r="D97" s="109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</row>
    <row r="98" spans="2:35" x14ac:dyDescent="0.25">
      <c r="B98" s="53"/>
      <c r="C98" s="121"/>
      <c r="D98" s="109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</row>
    <row r="99" spans="2:35" x14ac:dyDescent="0.25">
      <c r="B99" s="53"/>
      <c r="C99" s="121"/>
      <c r="D99" s="109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</row>
    <row r="100" spans="2:35" x14ac:dyDescent="0.25">
      <c r="B100" s="53"/>
      <c r="C100" s="121"/>
      <c r="D100" s="109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</row>
    <row r="101" spans="2:35" x14ac:dyDescent="0.25">
      <c r="B101" s="53"/>
      <c r="C101" s="121"/>
      <c r="D101" s="109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</row>
    <row r="102" spans="2:35" x14ac:dyDescent="0.25">
      <c r="B102" s="53"/>
      <c r="C102" s="121"/>
      <c r="D102" s="109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</row>
    <row r="103" spans="2:35" x14ac:dyDescent="0.25">
      <c r="B103" s="53"/>
      <c r="C103" s="121"/>
      <c r="D103" s="109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</row>
    <row r="104" spans="2:35" x14ac:dyDescent="0.25">
      <c r="B104" s="53"/>
      <c r="C104" s="121"/>
      <c r="D104" s="109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</row>
    <row r="105" spans="2:35" x14ac:dyDescent="0.25">
      <c r="B105" s="53"/>
      <c r="C105" s="121"/>
      <c r="D105" s="109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</row>
    <row r="106" spans="2:35" x14ac:dyDescent="0.25">
      <c r="B106" s="53"/>
      <c r="C106" s="121"/>
      <c r="D106" s="109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</row>
    <row r="107" spans="2:35" x14ac:dyDescent="0.25">
      <c r="B107" s="53"/>
      <c r="C107" s="121"/>
      <c r="D107" s="109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</row>
    <row r="108" spans="2:35" x14ac:dyDescent="0.25">
      <c r="B108" s="53"/>
      <c r="C108" s="121"/>
      <c r="D108" s="109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</row>
    <row r="109" spans="2:35" x14ac:dyDescent="0.25">
      <c r="B109" s="53"/>
      <c r="C109" s="121"/>
      <c r="D109" s="109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</row>
    <row r="110" spans="2:35" x14ac:dyDescent="0.25">
      <c r="B110" s="53"/>
      <c r="C110" s="121"/>
      <c r="D110" s="109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</row>
    <row r="111" spans="2:35" x14ac:dyDescent="0.25">
      <c r="B111" s="53"/>
      <c r="C111" s="121"/>
      <c r="D111" s="109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</row>
    <row r="112" spans="2:35" x14ac:dyDescent="0.25">
      <c r="B112" s="53"/>
      <c r="C112" s="121"/>
      <c r="D112" s="109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</row>
    <row r="113" spans="2:35" x14ac:dyDescent="0.25">
      <c r="B113" s="53"/>
      <c r="C113" s="121"/>
      <c r="D113" s="109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</row>
    <row r="114" spans="2:35" x14ac:dyDescent="0.25">
      <c r="B114" s="53"/>
      <c r="C114" s="121"/>
      <c r="D114" s="109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</row>
    <row r="115" spans="2:35" x14ac:dyDescent="0.25">
      <c r="B115" s="53"/>
      <c r="C115" s="121"/>
      <c r="D115" s="109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</row>
    <row r="116" spans="2:35" x14ac:dyDescent="0.25">
      <c r="B116" s="53"/>
      <c r="C116" s="121"/>
      <c r="D116" s="109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</row>
    <row r="117" spans="2:35" x14ac:dyDescent="0.25">
      <c r="B117" s="53"/>
      <c r="C117" s="121"/>
      <c r="D117" s="109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</row>
    <row r="118" spans="2:35" x14ac:dyDescent="0.25">
      <c r="B118" s="53"/>
      <c r="C118" s="121"/>
      <c r="D118" s="109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</row>
    <row r="119" spans="2:35" x14ac:dyDescent="0.25">
      <c r="B119" s="53"/>
      <c r="C119" s="121"/>
      <c r="D119" s="109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</row>
    <row r="120" spans="2:35" x14ac:dyDescent="0.25">
      <c r="B120" s="53"/>
      <c r="C120" s="121"/>
      <c r="D120" s="109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</row>
    <row r="121" spans="2:35" x14ac:dyDescent="0.25">
      <c r="B121" s="53"/>
      <c r="C121" s="121"/>
      <c r="D121" s="109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</row>
    <row r="122" spans="2:35" x14ac:dyDescent="0.25">
      <c r="B122" s="53"/>
      <c r="C122" s="121"/>
      <c r="D122" s="109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</row>
    <row r="123" spans="2:35" x14ac:dyDescent="0.25">
      <c r="B123" s="53"/>
      <c r="C123" s="121"/>
      <c r="D123" s="109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</row>
    <row r="124" spans="2:35" x14ac:dyDescent="0.25">
      <c r="B124" s="53"/>
      <c r="C124" s="121"/>
      <c r="D124" s="109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</row>
    <row r="125" spans="2:35" x14ac:dyDescent="0.25">
      <c r="B125" s="53"/>
      <c r="C125" s="121"/>
      <c r="D125" s="109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</row>
    <row r="126" spans="2:35" x14ac:dyDescent="0.25">
      <c r="B126" s="53"/>
      <c r="C126" s="121"/>
      <c r="D126" s="109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</row>
    <row r="127" spans="2:35" x14ac:dyDescent="0.25">
      <c r="B127" s="53"/>
      <c r="C127" s="121"/>
      <c r="D127" s="109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</row>
    <row r="128" spans="2:35" x14ac:dyDescent="0.25">
      <c r="B128" s="53"/>
      <c r="C128" s="121"/>
      <c r="D128" s="109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</row>
    <row r="129" spans="2:35" x14ac:dyDescent="0.25">
      <c r="B129" s="53"/>
      <c r="C129" s="121"/>
      <c r="D129" s="109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</row>
    <row r="130" spans="2:35" x14ac:dyDescent="0.25">
      <c r="B130" s="53"/>
      <c r="C130" s="121"/>
      <c r="D130" s="109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</row>
    <row r="131" spans="2:35" x14ac:dyDescent="0.25">
      <c r="B131" s="53"/>
      <c r="C131" s="121"/>
      <c r="D131" s="109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</row>
    <row r="132" spans="2:35" x14ac:dyDescent="0.25">
      <c r="B132" s="53"/>
      <c r="C132" s="121"/>
      <c r="D132" s="109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</row>
    <row r="133" spans="2:35" x14ac:dyDescent="0.25">
      <c r="B133" s="53"/>
      <c r="C133" s="121"/>
      <c r="D133" s="109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</row>
    <row r="134" spans="2:35" x14ac:dyDescent="0.25">
      <c r="B134" s="53"/>
      <c r="C134" s="121"/>
      <c r="D134" s="109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</row>
    <row r="135" spans="2:35" x14ac:dyDescent="0.25">
      <c r="B135" s="53"/>
      <c r="C135" s="121"/>
      <c r="D135" s="109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</row>
    <row r="136" spans="2:35" x14ac:dyDescent="0.25">
      <c r="B136" s="53"/>
      <c r="C136" s="121"/>
      <c r="D136" s="109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</row>
    <row r="137" spans="2:35" x14ac:dyDescent="0.25">
      <c r="B137" s="53"/>
      <c r="C137" s="121"/>
      <c r="D137" s="109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</row>
    <row r="138" spans="2:35" x14ac:dyDescent="0.25">
      <c r="B138" s="53"/>
      <c r="C138" s="121"/>
      <c r="D138" s="109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</row>
    <row r="139" spans="2:35" x14ac:dyDescent="0.25">
      <c r="B139" s="53"/>
      <c r="C139" s="121"/>
      <c r="D139" s="109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</row>
    <row r="140" spans="2:35" x14ac:dyDescent="0.25">
      <c r="B140" s="53"/>
      <c r="C140" s="121"/>
      <c r="D140" s="109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</row>
    <row r="141" spans="2:35" x14ac:dyDescent="0.25">
      <c r="B141" s="53"/>
      <c r="C141" s="121"/>
      <c r="D141" s="109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</row>
    <row r="142" spans="2:35" x14ac:dyDescent="0.25">
      <c r="B142" s="53"/>
      <c r="C142" s="121"/>
      <c r="D142" s="109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</row>
    <row r="143" spans="2:35" x14ac:dyDescent="0.25">
      <c r="B143" s="53"/>
      <c r="C143" s="121"/>
      <c r="D143" s="109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</row>
    <row r="144" spans="2:35" x14ac:dyDescent="0.25">
      <c r="B144" s="53"/>
      <c r="C144" s="121"/>
      <c r="D144" s="109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</row>
    <row r="145" spans="2:35" x14ac:dyDescent="0.25">
      <c r="B145" s="53"/>
      <c r="C145" s="121"/>
      <c r="D145" s="109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</row>
    <row r="146" spans="2:35" x14ac:dyDescent="0.25">
      <c r="B146" s="53"/>
      <c r="C146" s="121"/>
      <c r="D146" s="109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</row>
    <row r="147" spans="2:35" x14ac:dyDescent="0.25">
      <c r="B147" s="53"/>
      <c r="C147" s="121"/>
      <c r="D147" s="109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</row>
    <row r="148" spans="2:35" x14ac:dyDescent="0.25">
      <c r="B148" s="53"/>
      <c r="C148" s="121"/>
      <c r="D148" s="109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</row>
    <row r="149" spans="2:35" x14ac:dyDescent="0.25">
      <c r="B149" s="53"/>
      <c r="C149" s="121"/>
      <c r="D149" s="109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</row>
    <row r="150" spans="2:35" x14ac:dyDescent="0.25">
      <c r="B150" s="53"/>
      <c r="C150" s="121"/>
      <c r="D150" s="109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</row>
    <row r="151" spans="2:35" x14ac:dyDescent="0.25">
      <c r="B151" s="53"/>
      <c r="C151" s="121"/>
      <c r="D151" s="109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</row>
    <row r="152" spans="2:35" x14ac:dyDescent="0.25">
      <c r="B152" s="53"/>
      <c r="C152" s="121"/>
      <c r="D152" s="109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</row>
    <row r="153" spans="2:35" x14ac:dyDescent="0.25">
      <c r="B153" s="53"/>
      <c r="C153" s="121"/>
      <c r="D153" s="109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</row>
    <row r="154" spans="2:35" x14ac:dyDescent="0.25">
      <c r="B154" s="53"/>
      <c r="C154" s="121"/>
      <c r="D154" s="109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</row>
    <row r="155" spans="2:35" x14ac:dyDescent="0.25">
      <c r="B155" s="53"/>
      <c r="C155" s="121"/>
      <c r="D155" s="109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</row>
    <row r="156" spans="2:35" x14ac:dyDescent="0.25">
      <c r="B156" s="53"/>
      <c r="C156" s="121"/>
      <c r="D156" s="109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</row>
    <row r="157" spans="2:35" x14ac:dyDescent="0.25">
      <c r="B157" s="53"/>
      <c r="C157" s="121"/>
      <c r="D157" s="109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</row>
    <row r="158" spans="2:35" x14ac:dyDescent="0.25">
      <c r="B158" s="53"/>
      <c r="C158" s="121"/>
      <c r="D158" s="109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</row>
    <row r="159" spans="2:35" x14ac:dyDescent="0.25">
      <c r="B159" s="53"/>
      <c r="C159" s="121"/>
      <c r="D159" s="109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</row>
    <row r="160" spans="2:35" x14ac:dyDescent="0.25">
      <c r="B160" s="53"/>
      <c r="C160" s="121"/>
      <c r="D160" s="109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</row>
    <row r="161" spans="2:35" x14ac:dyDescent="0.25">
      <c r="B161" s="53"/>
      <c r="C161" s="121"/>
      <c r="D161" s="109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</row>
    <row r="162" spans="2:35" x14ac:dyDescent="0.25">
      <c r="B162" s="53"/>
      <c r="C162" s="121"/>
      <c r="D162" s="109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</row>
    <row r="163" spans="2:35" x14ac:dyDescent="0.25">
      <c r="B163" s="53"/>
      <c r="C163" s="121"/>
      <c r="D163" s="109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</row>
    <row r="164" spans="2:35" x14ac:dyDescent="0.25">
      <c r="B164" s="53"/>
      <c r="C164" s="121"/>
      <c r="D164" s="109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</row>
    <row r="165" spans="2:35" x14ac:dyDescent="0.25">
      <c r="B165" s="53"/>
      <c r="C165" s="121"/>
      <c r="D165" s="109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</row>
    <row r="166" spans="2:35" x14ac:dyDescent="0.25">
      <c r="B166" s="53"/>
      <c r="C166" s="121"/>
      <c r="D166" s="109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</row>
    <row r="167" spans="2:35" x14ac:dyDescent="0.25">
      <c r="B167" s="53"/>
      <c r="C167" s="121"/>
      <c r="D167" s="109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</row>
    <row r="168" spans="2:35" x14ac:dyDescent="0.25">
      <c r="B168" s="53"/>
      <c r="C168" s="121"/>
      <c r="D168" s="109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</row>
    <row r="169" spans="2:35" x14ac:dyDescent="0.25">
      <c r="B169" s="53"/>
      <c r="C169" s="121"/>
      <c r="D169" s="109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</row>
    <row r="170" spans="2:35" x14ac:dyDescent="0.25">
      <c r="B170" s="53"/>
      <c r="C170" s="121"/>
      <c r="D170" s="109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</row>
    <row r="171" spans="2:35" x14ac:dyDescent="0.25">
      <c r="B171" s="53"/>
      <c r="C171" s="121"/>
      <c r="D171" s="109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</row>
    <row r="172" spans="2:35" x14ac:dyDescent="0.25">
      <c r="B172" s="53"/>
      <c r="C172" s="121"/>
      <c r="D172" s="109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</row>
    <row r="173" spans="2:35" x14ac:dyDescent="0.25">
      <c r="B173" s="53"/>
      <c r="C173" s="121"/>
      <c r="D173" s="109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</row>
    <row r="174" spans="2:35" x14ac:dyDescent="0.25">
      <c r="B174" s="53"/>
      <c r="C174" s="121"/>
      <c r="D174" s="109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</row>
    <row r="175" spans="2:35" x14ac:dyDescent="0.25">
      <c r="B175" s="53"/>
      <c r="C175" s="121"/>
      <c r="D175" s="109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</row>
    <row r="176" spans="2:35" x14ac:dyDescent="0.25">
      <c r="B176" s="53"/>
      <c r="C176" s="121"/>
      <c r="D176" s="109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</row>
    <row r="177" spans="2:35" x14ac:dyDescent="0.25">
      <c r="B177" s="53"/>
      <c r="C177" s="121"/>
      <c r="D177" s="109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</row>
    <row r="178" spans="2:35" x14ac:dyDescent="0.25">
      <c r="B178" s="53"/>
      <c r="C178" s="121"/>
      <c r="D178" s="109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</row>
    <row r="179" spans="2:35" x14ac:dyDescent="0.25">
      <c r="B179" s="53"/>
      <c r="C179" s="121"/>
      <c r="D179" s="109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</row>
    <row r="180" spans="2:35" x14ac:dyDescent="0.25">
      <c r="B180" s="53"/>
      <c r="C180" s="121"/>
      <c r="D180" s="109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</row>
    <row r="181" spans="2:35" x14ac:dyDescent="0.25">
      <c r="B181" s="53"/>
      <c r="C181" s="121"/>
      <c r="D181" s="109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</row>
    <row r="182" spans="2:35" x14ac:dyDescent="0.25">
      <c r="B182" s="53"/>
      <c r="C182" s="121"/>
      <c r="D182" s="109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</row>
    <row r="183" spans="2:35" x14ac:dyDescent="0.25">
      <c r="B183" s="53"/>
      <c r="C183" s="121"/>
      <c r="D183" s="109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</row>
    <row r="184" spans="2:35" x14ac:dyDescent="0.25">
      <c r="B184" s="53"/>
      <c r="C184" s="121"/>
      <c r="D184" s="109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</row>
    <row r="185" spans="2:35" x14ac:dyDescent="0.25">
      <c r="B185" s="53"/>
      <c r="C185" s="121"/>
      <c r="D185" s="109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</row>
    <row r="186" spans="2:35" x14ac:dyDescent="0.25">
      <c r="B186" s="53"/>
      <c r="C186" s="121"/>
      <c r="D186" s="109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</row>
    <row r="187" spans="2:35" x14ac:dyDescent="0.25">
      <c r="B187" s="53"/>
      <c r="C187" s="121"/>
      <c r="D187" s="109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</row>
    <row r="188" spans="2:35" x14ac:dyDescent="0.25">
      <c r="B188" s="53"/>
      <c r="C188" s="121"/>
      <c r="D188" s="109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</row>
    <row r="189" spans="2:35" x14ac:dyDescent="0.25">
      <c r="B189" s="53"/>
      <c r="C189" s="121"/>
      <c r="D189" s="109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</row>
    <row r="190" spans="2:35" x14ac:dyDescent="0.25">
      <c r="B190" s="53"/>
      <c r="C190" s="121"/>
      <c r="D190" s="109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</row>
    <row r="191" spans="2:35" x14ac:dyDescent="0.25">
      <c r="B191" s="53"/>
      <c r="C191" s="121"/>
      <c r="D191" s="109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</row>
    <row r="192" spans="2:35" x14ac:dyDescent="0.25">
      <c r="B192" s="53"/>
      <c r="C192" s="121"/>
      <c r="D192" s="109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</row>
    <row r="193" spans="2:35" x14ac:dyDescent="0.25">
      <c r="B193" s="53"/>
      <c r="C193" s="121"/>
      <c r="D193" s="109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</row>
    <row r="194" spans="2:35" x14ac:dyDescent="0.25">
      <c r="B194" s="53"/>
      <c r="C194" s="121"/>
      <c r="D194" s="109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</row>
    <row r="195" spans="2:35" x14ac:dyDescent="0.25">
      <c r="B195" s="53"/>
      <c r="C195" s="121"/>
      <c r="D195" s="109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</row>
    <row r="196" spans="2:35" x14ac:dyDescent="0.25">
      <c r="B196" s="53"/>
      <c r="C196" s="121"/>
      <c r="D196" s="109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</row>
    <row r="197" spans="2:35" x14ac:dyDescent="0.25">
      <c r="B197" s="53"/>
      <c r="C197" s="121"/>
      <c r="D197" s="109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</row>
    <row r="198" spans="2:35" x14ac:dyDescent="0.25">
      <c r="B198" s="53"/>
      <c r="C198" s="121"/>
      <c r="D198" s="109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</row>
    <row r="199" spans="2:35" x14ac:dyDescent="0.25">
      <c r="B199" s="53"/>
      <c r="C199" s="121"/>
      <c r="D199" s="109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</row>
    <row r="200" spans="2:35" x14ac:dyDescent="0.25">
      <c r="B200" s="53"/>
      <c r="C200" s="121"/>
      <c r="D200" s="109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</row>
    <row r="201" spans="2:35" x14ac:dyDescent="0.25">
      <c r="B201" s="53"/>
      <c r="C201" s="121"/>
      <c r="D201" s="109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</row>
    <row r="202" spans="2:35" x14ac:dyDescent="0.25">
      <c r="B202" s="53"/>
      <c r="C202" s="121"/>
      <c r="D202" s="109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</row>
    <row r="203" spans="2:35" x14ac:dyDescent="0.25">
      <c r="B203" s="53"/>
      <c r="C203" s="121"/>
      <c r="D203" s="109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</row>
    <row r="204" spans="2:35" x14ac:dyDescent="0.25">
      <c r="B204" s="53"/>
      <c r="C204" s="121"/>
      <c r="D204" s="109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</row>
    <row r="205" spans="2:35" x14ac:dyDescent="0.25">
      <c r="B205" s="53"/>
      <c r="C205" s="121"/>
      <c r="D205" s="109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</row>
    <row r="206" spans="2:35" x14ac:dyDescent="0.25">
      <c r="B206" s="53"/>
      <c r="C206" s="121"/>
      <c r="D206" s="109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</row>
    <row r="207" spans="2:35" x14ac:dyDescent="0.25">
      <c r="B207" s="53"/>
      <c r="C207" s="121"/>
      <c r="D207" s="109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</row>
    <row r="208" spans="2:35" x14ac:dyDescent="0.25">
      <c r="B208" s="53"/>
      <c r="C208" s="121"/>
      <c r="D208" s="109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</row>
    <row r="209" spans="2:35" x14ac:dyDescent="0.25">
      <c r="B209" s="53"/>
      <c r="C209" s="121"/>
      <c r="D209" s="109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</row>
    <row r="210" spans="2:35" x14ac:dyDescent="0.25">
      <c r="B210" s="53"/>
      <c r="C210" s="121"/>
      <c r="D210" s="109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</row>
    <row r="211" spans="2:35" x14ac:dyDescent="0.25">
      <c r="B211" s="53"/>
      <c r="C211" s="121"/>
      <c r="D211" s="109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</row>
    <row r="212" spans="2:35" x14ac:dyDescent="0.25">
      <c r="B212" s="53"/>
      <c r="C212" s="121"/>
      <c r="D212" s="109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</row>
    <row r="213" spans="2:35" x14ac:dyDescent="0.25">
      <c r="B213" s="53"/>
      <c r="C213" s="121"/>
      <c r="D213" s="109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</row>
    <row r="214" spans="2:35" x14ac:dyDescent="0.25">
      <c r="B214" s="53"/>
      <c r="C214" s="121"/>
      <c r="D214" s="109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</row>
    <row r="215" spans="2:35" x14ac:dyDescent="0.25">
      <c r="B215" s="53"/>
      <c r="C215" s="121"/>
      <c r="D215" s="109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</row>
    <row r="216" spans="2:35" x14ac:dyDescent="0.25">
      <c r="B216" s="53"/>
      <c r="C216" s="121"/>
      <c r="D216" s="109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</row>
    <row r="217" spans="2:35" x14ac:dyDescent="0.25">
      <c r="B217" s="53"/>
      <c r="C217" s="121"/>
      <c r="D217" s="109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</row>
    <row r="218" spans="2:35" x14ac:dyDescent="0.25">
      <c r="B218" s="53"/>
      <c r="C218" s="121"/>
      <c r="D218" s="109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</row>
    <row r="219" spans="2:35" x14ac:dyDescent="0.25">
      <c r="B219" s="53"/>
      <c r="C219" s="121"/>
      <c r="D219" s="109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</row>
    <row r="220" spans="2:35" x14ac:dyDescent="0.25">
      <c r="B220" s="53"/>
      <c r="C220" s="121"/>
      <c r="D220" s="109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</row>
    <row r="221" spans="2:35" x14ac:dyDescent="0.25">
      <c r="B221" s="53"/>
      <c r="C221" s="121"/>
      <c r="D221" s="109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</row>
    <row r="222" spans="2:35" x14ac:dyDescent="0.25">
      <c r="B222" s="53"/>
      <c r="C222" s="121"/>
      <c r="D222" s="109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</row>
    <row r="223" spans="2:35" x14ac:dyDescent="0.25">
      <c r="B223" s="53"/>
      <c r="C223" s="121"/>
      <c r="D223" s="109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</row>
    <row r="224" spans="2:35" x14ac:dyDescent="0.25">
      <c r="B224" s="53"/>
      <c r="C224" s="121"/>
      <c r="D224" s="109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</row>
    <row r="225" spans="2:35" x14ac:dyDescent="0.25">
      <c r="B225" s="53"/>
      <c r="C225" s="121"/>
      <c r="D225" s="109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</row>
    <row r="226" spans="2:35" x14ac:dyDescent="0.25">
      <c r="B226" s="53"/>
      <c r="C226" s="121"/>
      <c r="D226" s="109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</row>
    <row r="227" spans="2:35" x14ac:dyDescent="0.25">
      <c r="B227" s="53"/>
      <c r="C227" s="121"/>
      <c r="D227" s="109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</row>
    <row r="228" spans="2:35" x14ac:dyDescent="0.25">
      <c r="B228" s="53"/>
      <c r="C228" s="121"/>
      <c r="D228" s="109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</row>
    <row r="229" spans="2:35" x14ac:dyDescent="0.25">
      <c r="B229" s="53"/>
      <c r="C229" s="121"/>
      <c r="D229" s="109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</row>
    <row r="230" spans="2:35" x14ac:dyDescent="0.25">
      <c r="B230" s="53"/>
      <c r="C230" s="121"/>
      <c r="D230" s="109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</row>
    <row r="231" spans="2:35" x14ac:dyDescent="0.25">
      <c r="B231" s="53"/>
      <c r="C231" s="121"/>
      <c r="D231" s="109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</row>
    <row r="232" spans="2:35" x14ac:dyDescent="0.25">
      <c r="B232" s="53"/>
      <c r="C232" s="121"/>
      <c r="D232" s="109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</row>
  </sheetData>
  <mergeCells count="49">
    <mergeCell ref="B4:X4"/>
    <mergeCell ref="B6:C6"/>
    <mergeCell ref="G12:U12"/>
    <mergeCell ref="V12:AG12"/>
    <mergeCell ref="AH12:AU12"/>
    <mergeCell ref="R13:R14"/>
    <mergeCell ref="B12:B14"/>
    <mergeCell ref="C12:C14"/>
    <mergeCell ref="D12:D14"/>
    <mergeCell ref="E12:E14"/>
    <mergeCell ref="F12:F14"/>
    <mergeCell ref="M13:M14"/>
    <mergeCell ref="N13:N14"/>
    <mergeCell ref="O13:O14"/>
    <mergeCell ref="P13:P14"/>
    <mergeCell ref="Q13:Q14"/>
    <mergeCell ref="G13:G14"/>
    <mergeCell ref="H13:H14"/>
    <mergeCell ref="I13:I14"/>
    <mergeCell ref="J13:K13"/>
    <mergeCell ref="L13:L14"/>
    <mergeCell ref="S13:S14"/>
    <mergeCell ref="T13:T14"/>
    <mergeCell ref="U13:U14"/>
    <mergeCell ref="V13:V14"/>
    <mergeCell ref="W13:W14"/>
    <mergeCell ref="AG13:AG14"/>
    <mergeCell ref="AH13:AH14"/>
    <mergeCell ref="X13:X14"/>
    <mergeCell ref="Y13:Z13"/>
    <mergeCell ref="AA13:AA14"/>
    <mergeCell ref="AB13:AB14"/>
    <mergeCell ref="AC13:AC14"/>
    <mergeCell ref="AT13:AT14"/>
    <mergeCell ref="AU13:AU14"/>
    <mergeCell ref="L41:U41"/>
    <mergeCell ref="AO13:AO14"/>
    <mergeCell ref="AP13:AP14"/>
    <mergeCell ref="AQ13:AQ14"/>
    <mergeCell ref="AR13:AR14"/>
    <mergeCell ref="AS13:AS14"/>
    <mergeCell ref="AI13:AI14"/>
    <mergeCell ref="AJ13:AJ14"/>
    <mergeCell ref="AK13:AK14"/>
    <mergeCell ref="AL13:AM13"/>
    <mergeCell ref="AN13:AN14"/>
    <mergeCell ref="AD13:AD14"/>
    <mergeCell ref="AE13:AE14"/>
    <mergeCell ref="AF13:AF14"/>
  </mergeCells>
  <pageMargins left="0.31496062992125984" right="0.31496062992125984" top="0.55118110236220474" bottom="0.35433070866141736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5" ht="18.75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ht="18.75" x14ac:dyDescent="0.3">
      <c r="A3" s="32" t="s">
        <v>9</v>
      </c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</row>
    <row r="5" spans="1:25" ht="18.75" x14ac:dyDescent="0.3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25" ht="19.5" thickBot="1" x14ac:dyDescent="0.35">
      <c r="A6" s="143" t="s">
        <v>60</v>
      </c>
      <c r="B6" s="144"/>
      <c r="C6" s="33"/>
      <c r="D6" s="33" t="s">
        <v>8</v>
      </c>
      <c r="E6" s="33"/>
      <c r="F6" s="33"/>
      <c r="G6" s="33"/>
      <c r="H6" s="33"/>
      <c r="I6" s="33"/>
      <c r="J6" s="33"/>
      <c r="K6" s="33" t="s">
        <v>55</v>
      </c>
      <c r="L6" s="33"/>
    </row>
    <row r="7" spans="1:25" x14ac:dyDescent="0.25">
      <c r="A7" s="145" t="s">
        <v>0</v>
      </c>
      <c r="B7" s="148" t="s">
        <v>1</v>
      </c>
      <c r="C7" s="150" t="s">
        <v>2</v>
      </c>
      <c r="D7" s="158" t="s">
        <v>56</v>
      </c>
      <c r="E7" s="161" t="s">
        <v>70</v>
      </c>
      <c r="F7" s="162"/>
      <c r="G7" s="162"/>
      <c r="H7" s="162"/>
      <c r="I7" s="162"/>
      <c r="J7" s="162"/>
      <c r="K7" s="162"/>
      <c r="L7" s="163"/>
      <c r="N7" s="145" t="s">
        <v>0</v>
      </c>
      <c r="O7" s="148" t="s">
        <v>1</v>
      </c>
      <c r="P7" s="150" t="s">
        <v>2</v>
      </c>
      <c r="Q7" s="158" t="s">
        <v>56</v>
      </c>
      <c r="R7" s="161" t="s">
        <v>70</v>
      </c>
      <c r="S7" s="162"/>
      <c r="T7" s="162"/>
      <c r="U7" s="162"/>
      <c r="V7" s="162"/>
      <c r="W7" s="162"/>
      <c r="X7" s="162"/>
      <c r="Y7" s="163"/>
    </row>
    <row r="8" spans="1:25" x14ac:dyDescent="0.25">
      <c r="A8" s="146"/>
      <c r="B8" s="148"/>
      <c r="C8" s="150"/>
      <c r="D8" s="159"/>
      <c r="E8" s="164" t="s">
        <v>61</v>
      </c>
      <c r="F8" s="165" t="s">
        <v>4</v>
      </c>
      <c r="G8" s="152" t="s">
        <v>5</v>
      </c>
      <c r="H8" s="167" t="s">
        <v>3</v>
      </c>
      <c r="I8" s="167"/>
      <c r="J8" s="152" t="s">
        <v>6</v>
      </c>
      <c r="K8" s="152" t="s">
        <v>57</v>
      </c>
      <c r="L8" s="153" t="s">
        <v>71</v>
      </c>
      <c r="N8" s="146"/>
      <c r="O8" s="148"/>
      <c r="P8" s="150"/>
      <c r="Q8" s="159"/>
      <c r="R8" s="164" t="s">
        <v>61</v>
      </c>
      <c r="S8" s="165" t="s">
        <v>4</v>
      </c>
      <c r="T8" s="152" t="s">
        <v>5</v>
      </c>
      <c r="U8" s="167" t="s">
        <v>3</v>
      </c>
      <c r="V8" s="167"/>
      <c r="W8" s="152" t="s">
        <v>6</v>
      </c>
      <c r="X8" s="152" t="s">
        <v>57</v>
      </c>
      <c r="Y8" s="153" t="s">
        <v>71</v>
      </c>
    </row>
    <row r="9" spans="1:25" ht="37.5" x14ac:dyDescent="0.25">
      <c r="A9" s="147"/>
      <c r="B9" s="149"/>
      <c r="C9" s="151"/>
      <c r="D9" s="160"/>
      <c r="E9" s="164"/>
      <c r="F9" s="166"/>
      <c r="G9" s="152"/>
      <c r="H9" s="2" t="s">
        <v>58</v>
      </c>
      <c r="I9" s="2" t="s">
        <v>59</v>
      </c>
      <c r="J9" s="152"/>
      <c r="K9" s="152"/>
      <c r="L9" s="154"/>
      <c r="N9" s="147"/>
      <c r="O9" s="149"/>
      <c r="P9" s="151"/>
      <c r="Q9" s="160"/>
      <c r="R9" s="164"/>
      <c r="S9" s="166"/>
      <c r="T9" s="152"/>
      <c r="U9" s="2" t="s">
        <v>58</v>
      </c>
      <c r="V9" s="2" t="s">
        <v>59</v>
      </c>
      <c r="W9" s="152"/>
      <c r="X9" s="152"/>
      <c r="Y9" s="154"/>
    </row>
    <row r="10" spans="1:25" ht="63" x14ac:dyDescent="0.25">
      <c r="A10" s="4" t="s">
        <v>10</v>
      </c>
      <c r="B10" s="4" t="s">
        <v>11</v>
      </c>
      <c r="C10" s="4" t="s">
        <v>63</v>
      </c>
      <c r="D10" s="5">
        <f t="shared" ref="D10:D32" si="0">M10+U10+S10+AA10</f>
        <v>17</v>
      </c>
      <c r="E10" s="6">
        <f>SUM(D10,F10:H10,J10)</f>
        <v>34</v>
      </c>
      <c r="F10" s="10"/>
      <c r="G10" s="10"/>
      <c r="H10" s="10">
        <v>17</v>
      </c>
      <c r="I10" s="10">
        <v>17</v>
      </c>
      <c r="J10" s="10"/>
      <c r="K10" s="10">
        <f t="shared" ref="K10:K20" si="1">SUM(S10,AA10)</f>
        <v>0</v>
      </c>
      <c r="L10" s="36"/>
      <c r="N10" s="4" t="s">
        <v>10</v>
      </c>
      <c r="O10" s="4" t="s">
        <v>11</v>
      </c>
      <c r="P10" s="4" t="s">
        <v>63</v>
      </c>
      <c r="Q10" s="5">
        <f t="shared" ref="Q10:Q32" si="2">Z10+AH10+AF10+AN10</f>
        <v>0</v>
      </c>
      <c r="R10" s="6">
        <f t="shared" ref="R10:R20" si="3">SUM(Z10,AH10)</f>
        <v>0</v>
      </c>
      <c r="S10" s="10"/>
      <c r="T10" s="10"/>
      <c r="U10" s="10">
        <v>17</v>
      </c>
      <c r="V10" s="10">
        <v>17</v>
      </c>
      <c r="W10" s="10"/>
      <c r="X10" s="10">
        <f t="shared" ref="X10:X20" si="4">SUM(AF10,AN10)</f>
        <v>0</v>
      </c>
      <c r="Y10" s="36"/>
    </row>
    <row r="11" spans="1:25" ht="63" x14ac:dyDescent="0.25">
      <c r="A11" s="4" t="s">
        <v>12</v>
      </c>
      <c r="B11" s="4" t="s">
        <v>13</v>
      </c>
      <c r="C11" s="4" t="s">
        <v>64</v>
      </c>
      <c r="D11" s="5">
        <f t="shared" si="0"/>
        <v>0</v>
      </c>
      <c r="E11" s="6">
        <f t="shared" ref="E11:E20" si="5">SUM(D11,F11:H11,J11)</f>
        <v>34</v>
      </c>
      <c r="F11" s="10"/>
      <c r="G11" s="10">
        <v>34</v>
      </c>
      <c r="H11" s="10"/>
      <c r="I11" s="10"/>
      <c r="J11" s="10"/>
      <c r="K11" s="10">
        <f t="shared" si="1"/>
        <v>0</v>
      </c>
      <c r="L11" s="49"/>
      <c r="N11" s="4" t="s">
        <v>12</v>
      </c>
      <c r="O11" s="4" t="s">
        <v>13</v>
      </c>
      <c r="P11" s="4" t="s">
        <v>64</v>
      </c>
      <c r="Q11" s="5">
        <f t="shared" si="2"/>
        <v>0</v>
      </c>
      <c r="R11" s="6">
        <f t="shared" si="3"/>
        <v>0</v>
      </c>
      <c r="S11" s="10"/>
      <c r="T11" s="10">
        <v>34</v>
      </c>
      <c r="U11" s="10"/>
      <c r="V11" s="10"/>
      <c r="W11" s="10"/>
      <c r="X11" s="10">
        <f t="shared" si="4"/>
        <v>0</v>
      </c>
      <c r="Y11" s="49"/>
    </row>
    <row r="12" spans="1:25" ht="31.5" x14ac:dyDescent="0.25">
      <c r="A12" s="4" t="s">
        <v>14</v>
      </c>
      <c r="B12" s="4" t="s">
        <v>15</v>
      </c>
      <c r="C12" s="4" t="s">
        <v>65</v>
      </c>
      <c r="D12" s="5">
        <f t="shared" si="0"/>
        <v>19</v>
      </c>
      <c r="E12" s="6">
        <f t="shared" si="5"/>
        <v>53</v>
      </c>
      <c r="F12" s="10">
        <v>19</v>
      </c>
      <c r="G12" s="37">
        <v>15</v>
      </c>
      <c r="H12" s="10"/>
      <c r="I12" s="10"/>
      <c r="J12" s="10"/>
      <c r="K12" s="10">
        <f t="shared" si="1"/>
        <v>19</v>
      </c>
      <c r="L12" s="8"/>
      <c r="N12" s="4" t="s">
        <v>14</v>
      </c>
      <c r="O12" s="4" t="s">
        <v>15</v>
      </c>
      <c r="P12" s="4" t="s">
        <v>65</v>
      </c>
      <c r="Q12" s="5">
        <f t="shared" si="2"/>
        <v>0</v>
      </c>
      <c r="R12" s="6">
        <f t="shared" si="3"/>
        <v>0</v>
      </c>
      <c r="S12" s="10">
        <v>19</v>
      </c>
      <c r="T12" s="37">
        <v>15</v>
      </c>
      <c r="U12" s="10"/>
      <c r="V12" s="10"/>
      <c r="W12" s="10"/>
      <c r="X12" s="10">
        <f t="shared" si="4"/>
        <v>0</v>
      </c>
      <c r="Y12" s="8"/>
    </row>
    <row r="13" spans="1:25" ht="47.25" x14ac:dyDescent="0.25">
      <c r="A13" s="4" t="s">
        <v>16</v>
      </c>
      <c r="B13" s="4" t="s">
        <v>17</v>
      </c>
      <c r="C13" s="4" t="s">
        <v>69</v>
      </c>
      <c r="D13" s="5">
        <f t="shared" si="0"/>
        <v>34</v>
      </c>
      <c r="E13" s="6">
        <f t="shared" si="5"/>
        <v>68</v>
      </c>
      <c r="F13" s="10">
        <v>20</v>
      </c>
      <c r="G13" s="37"/>
      <c r="H13" s="10">
        <v>14</v>
      </c>
      <c r="I13" s="10">
        <v>14</v>
      </c>
      <c r="J13" s="10"/>
      <c r="K13" s="10">
        <f t="shared" si="1"/>
        <v>20</v>
      </c>
      <c r="L13" s="8"/>
      <c r="N13" s="4" t="s">
        <v>16</v>
      </c>
      <c r="O13" s="4" t="s">
        <v>17</v>
      </c>
      <c r="P13" s="4" t="s">
        <v>69</v>
      </c>
      <c r="Q13" s="5">
        <f t="shared" si="2"/>
        <v>0</v>
      </c>
      <c r="R13" s="6">
        <f t="shared" si="3"/>
        <v>0</v>
      </c>
      <c r="S13" s="10">
        <v>20</v>
      </c>
      <c r="T13" s="37"/>
      <c r="U13" s="10">
        <v>14</v>
      </c>
      <c r="V13" s="10">
        <v>14</v>
      </c>
      <c r="W13" s="10"/>
      <c r="X13" s="10">
        <f t="shared" si="4"/>
        <v>0</v>
      </c>
      <c r="Y13" s="8"/>
    </row>
    <row r="14" spans="1:25" ht="31.5" x14ac:dyDescent="0.25">
      <c r="A14" s="4" t="s">
        <v>18</v>
      </c>
      <c r="B14" s="4" t="s">
        <v>19</v>
      </c>
      <c r="C14" s="4" t="s">
        <v>66</v>
      </c>
      <c r="D14" s="5">
        <f t="shared" si="0"/>
        <v>24</v>
      </c>
      <c r="E14" s="6">
        <f t="shared" si="5"/>
        <v>58</v>
      </c>
      <c r="F14" s="10">
        <v>20</v>
      </c>
      <c r="G14" s="37">
        <v>10</v>
      </c>
      <c r="H14" s="10">
        <v>4</v>
      </c>
      <c r="I14" s="10">
        <v>4</v>
      </c>
      <c r="J14" s="10"/>
      <c r="K14" s="10">
        <f t="shared" si="1"/>
        <v>20</v>
      </c>
      <c r="L14" s="8"/>
      <c r="N14" s="4" t="s">
        <v>18</v>
      </c>
      <c r="O14" s="4" t="s">
        <v>19</v>
      </c>
      <c r="P14" s="4" t="s">
        <v>66</v>
      </c>
      <c r="Q14" s="5">
        <f t="shared" si="2"/>
        <v>0</v>
      </c>
      <c r="R14" s="6">
        <f t="shared" si="3"/>
        <v>0</v>
      </c>
      <c r="S14" s="10">
        <v>20</v>
      </c>
      <c r="T14" s="37">
        <v>10</v>
      </c>
      <c r="U14" s="10">
        <v>4</v>
      </c>
      <c r="V14" s="10">
        <v>4</v>
      </c>
      <c r="W14" s="10"/>
      <c r="X14" s="10">
        <f t="shared" si="4"/>
        <v>0</v>
      </c>
      <c r="Y14" s="8"/>
    </row>
    <row r="15" spans="1:25" ht="31.5" x14ac:dyDescent="0.25">
      <c r="A15" s="4" t="s">
        <v>20</v>
      </c>
      <c r="B15" s="4" t="s">
        <v>21</v>
      </c>
      <c r="C15" s="31"/>
      <c r="D15" s="5">
        <f t="shared" si="0"/>
        <v>0</v>
      </c>
      <c r="E15" s="6">
        <f t="shared" si="5"/>
        <v>0</v>
      </c>
      <c r="F15" s="10"/>
      <c r="G15" s="10"/>
      <c r="H15" s="10"/>
      <c r="I15" s="10"/>
      <c r="J15" s="10"/>
      <c r="K15" s="10">
        <f t="shared" si="1"/>
        <v>0</v>
      </c>
      <c r="L15" s="7"/>
      <c r="N15" s="4" t="s">
        <v>20</v>
      </c>
      <c r="O15" s="4" t="s">
        <v>21</v>
      </c>
      <c r="P15" s="31"/>
      <c r="Q15" s="5">
        <f t="shared" si="2"/>
        <v>0</v>
      </c>
      <c r="R15" s="6">
        <f t="shared" si="3"/>
        <v>0</v>
      </c>
      <c r="S15" s="10"/>
      <c r="T15" s="10"/>
      <c r="U15" s="10"/>
      <c r="V15" s="10"/>
      <c r="W15" s="10"/>
      <c r="X15" s="10">
        <f t="shared" si="4"/>
        <v>0</v>
      </c>
      <c r="Y15" s="7"/>
    </row>
    <row r="16" spans="1:25" ht="47.25" x14ac:dyDescent="0.25">
      <c r="A16" s="4" t="s">
        <v>22</v>
      </c>
      <c r="B16" s="4" t="s">
        <v>23</v>
      </c>
      <c r="C16" s="4" t="s">
        <v>67</v>
      </c>
      <c r="D16" s="5">
        <f t="shared" si="0"/>
        <v>20</v>
      </c>
      <c r="E16" s="6">
        <f t="shared" si="5"/>
        <v>54</v>
      </c>
      <c r="F16" s="37">
        <v>20</v>
      </c>
      <c r="G16" s="37">
        <v>14</v>
      </c>
      <c r="H16" s="10"/>
      <c r="I16" s="10"/>
      <c r="J16" s="10"/>
      <c r="K16" s="10">
        <f t="shared" si="1"/>
        <v>20</v>
      </c>
      <c r="L16" s="8"/>
      <c r="N16" s="4" t="s">
        <v>22</v>
      </c>
      <c r="O16" s="4" t="s">
        <v>23</v>
      </c>
      <c r="P16" s="4" t="s">
        <v>67</v>
      </c>
      <c r="Q16" s="5">
        <f t="shared" si="2"/>
        <v>0</v>
      </c>
      <c r="R16" s="6">
        <f t="shared" si="3"/>
        <v>0</v>
      </c>
      <c r="S16" s="37">
        <v>20</v>
      </c>
      <c r="T16" s="37">
        <v>14</v>
      </c>
      <c r="U16" s="10"/>
      <c r="V16" s="10"/>
      <c r="W16" s="10"/>
      <c r="X16" s="10">
        <f t="shared" si="4"/>
        <v>0</v>
      </c>
      <c r="Y16" s="8"/>
    </row>
    <row r="17" spans="1:25" ht="63" x14ac:dyDescent="0.25">
      <c r="A17" s="4" t="s">
        <v>24</v>
      </c>
      <c r="B17" s="4" t="s">
        <v>25</v>
      </c>
      <c r="C17" s="4" t="s">
        <v>67</v>
      </c>
      <c r="D17" s="5">
        <f t="shared" si="0"/>
        <v>20</v>
      </c>
      <c r="E17" s="6">
        <f t="shared" si="5"/>
        <v>54</v>
      </c>
      <c r="F17" s="37">
        <v>20</v>
      </c>
      <c r="G17" s="37">
        <v>14</v>
      </c>
      <c r="H17" s="10"/>
      <c r="I17" s="10"/>
      <c r="J17" s="10"/>
      <c r="K17" s="10">
        <f t="shared" si="1"/>
        <v>20</v>
      </c>
      <c r="L17" s="8"/>
      <c r="N17" s="4" t="s">
        <v>24</v>
      </c>
      <c r="O17" s="4" t="s">
        <v>25</v>
      </c>
      <c r="P17" s="4" t="s">
        <v>67</v>
      </c>
      <c r="Q17" s="5">
        <f t="shared" si="2"/>
        <v>0</v>
      </c>
      <c r="R17" s="6">
        <f t="shared" si="3"/>
        <v>0</v>
      </c>
      <c r="S17" s="37">
        <v>20</v>
      </c>
      <c r="T17" s="37">
        <v>14</v>
      </c>
      <c r="U17" s="10"/>
      <c r="V17" s="10"/>
      <c r="W17" s="10"/>
      <c r="X17" s="10">
        <f t="shared" si="4"/>
        <v>0</v>
      </c>
      <c r="Y17" s="8"/>
    </row>
    <row r="18" spans="1:25" ht="47.25" x14ac:dyDescent="0.25">
      <c r="A18" s="4" t="s">
        <v>26</v>
      </c>
      <c r="B18" s="4" t="s">
        <v>27</v>
      </c>
      <c r="C18" s="4" t="s">
        <v>68</v>
      </c>
      <c r="D18" s="5">
        <f t="shared" si="0"/>
        <v>24</v>
      </c>
      <c r="E18" s="6">
        <f t="shared" si="5"/>
        <v>58</v>
      </c>
      <c r="F18" s="10">
        <v>20</v>
      </c>
      <c r="G18" s="37">
        <v>10</v>
      </c>
      <c r="H18" s="10">
        <v>4</v>
      </c>
      <c r="I18" s="10">
        <v>4</v>
      </c>
      <c r="J18" s="10"/>
      <c r="K18" s="10">
        <f t="shared" si="1"/>
        <v>20</v>
      </c>
      <c r="L18" s="8"/>
      <c r="N18" s="4" t="s">
        <v>26</v>
      </c>
      <c r="O18" s="4" t="s">
        <v>27</v>
      </c>
      <c r="P18" s="4" t="s">
        <v>68</v>
      </c>
      <c r="Q18" s="5">
        <f t="shared" si="2"/>
        <v>0</v>
      </c>
      <c r="R18" s="6">
        <f t="shared" si="3"/>
        <v>0</v>
      </c>
      <c r="S18" s="10">
        <v>20</v>
      </c>
      <c r="T18" s="37">
        <v>10</v>
      </c>
      <c r="U18" s="10">
        <v>4</v>
      </c>
      <c r="V18" s="10">
        <v>4</v>
      </c>
      <c r="W18" s="10"/>
      <c r="X18" s="10">
        <f t="shared" si="4"/>
        <v>0</v>
      </c>
      <c r="Y18" s="8"/>
    </row>
    <row r="19" spans="1:25" ht="78.75" x14ac:dyDescent="0.25">
      <c r="A19" s="4" t="s">
        <v>28</v>
      </c>
      <c r="B19" s="4" t="s">
        <v>29</v>
      </c>
      <c r="C19" s="4" t="s">
        <v>68</v>
      </c>
      <c r="D19" s="5">
        <f t="shared" si="0"/>
        <v>32</v>
      </c>
      <c r="E19" s="6">
        <f t="shared" si="5"/>
        <v>64</v>
      </c>
      <c r="F19" s="37">
        <v>16</v>
      </c>
      <c r="G19" s="38"/>
      <c r="H19" s="10">
        <v>16</v>
      </c>
      <c r="I19" s="10">
        <v>16</v>
      </c>
      <c r="J19" s="10"/>
      <c r="K19" s="10">
        <f t="shared" si="1"/>
        <v>16</v>
      </c>
      <c r="L19" s="49"/>
      <c r="N19" s="4" t="s">
        <v>28</v>
      </c>
      <c r="O19" s="4" t="s">
        <v>29</v>
      </c>
      <c r="P19" s="4" t="s">
        <v>68</v>
      </c>
      <c r="Q19" s="5">
        <f t="shared" si="2"/>
        <v>0</v>
      </c>
      <c r="R19" s="6">
        <f t="shared" si="3"/>
        <v>0</v>
      </c>
      <c r="S19" s="37">
        <v>16</v>
      </c>
      <c r="T19" s="38"/>
      <c r="U19" s="10">
        <v>16</v>
      </c>
      <c r="V19" s="10">
        <v>16</v>
      </c>
      <c r="W19" s="10"/>
      <c r="X19" s="10">
        <f t="shared" si="4"/>
        <v>0</v>
      </c>
      <c r="Y19" s="49"/>
    </row>
    <row r="20" spans="1:25" ht="111" thickBot="1" x14ac:dyDescent="0.3">
      <c r="A20" s="11" t="s">
        <v>30</v>
      </c>
      <c r="B20" s="11" t="s">
        <v>31</v>
      </c>
      <c r="C20" s="11" t="s">
        <v>67</v>
      </c>
      <c r="D20" s="35">
        <f t="shared" si="0"/>
        <v>24</v>
      </c>
      <c r="E20" s="6">
        <f t="shared" si="5"/>
        <v>56</v>
      </c>
      <c r="F20" s="39">
        <v>16</v>
      </c>
      <c r="G20" s="39">
        <v>8</v>
      </c>
      <c r="H20" s="39">
        <v>8</v>
      </c>
      <c r="I20" s="39">
        <v>8</v>
      </c>
      <c r="J20" s="39"/>
      <c r="K20" s="10">
        <f t="shared" si="1"/>
        <v>16</v>
      </c>
      <c r="L20" s="49"/>
      <c r="N20" s="11" t="s">
        <v>30</v>
      </c>
      <c r="O20" s="11" t="s">
        <v>31</v>
      </c>
      <c r="P20" s="11" t="s">
        <v>67</v>
      </c>
      <c r="Q20" s="35">
        <f t="shared" si="2"/>
        <v>0</v>
      </c>
      <c r="R20" s="6">
        <f t="shared" si="3"/>
        <v>0</v>
      </c>
      <c r="S20" s="39">
        <v>16</v>
      </c>
      <c r="T20" s="39">
        <v>8</v>
      </c>
      <c r="U20" s="39">
        <v>8</v>
      </c>
      <c r="V20" s="39">
        <v>8</v>
      </c>
      <c r="W20" s="39"/>
      <c r="X20" s="10">
        <f t="shared" si="4"/>
        <v>0</v>
      </c>
      <c r="Y20" s="49"/>
    </row>
    <row r="21" spans="1:25" ht="16.5" thickBot="1" x14ac:dyDescent="0.3">
      <c r="A21" s="42" t="s">
        <v>32</v>
      </c>
      <c r="B21" s="155" t="s">
        <v>52</v>
      </c>
      <c r="C21" s="142"/>
      <c r="D21" s="22">
        <f t="shared" si="0"/>
        <v>0</v>
      </c>
      <c r="E21" s="14"/>
      <c r="F21" s="13"/>
      <c r="G21" s="13"/>
      <c r="H21" s="13"/>
      <c r="I21" s="13"/>
      <c r="J21" s="13"/>
      <c r="K21" s="13"/>
      <c r="L21" s="15" t="s">
        <v>62</v>
      </c>
      <c r="N21" s="42" t="s">
        <v>32</v>
      </c>
      <c r="O21" s="155" t="s">
        <v>52</v>
      </c>
      <c r="P21" s="142"/>
      <c r="Q21" s="22">
        <f t="shared" si="2"/>
        <v>0</v>
      </c>
      <c r="R21" s="14"/>
      <c r="S21" s="13"/>
      <c r="T21" s="13"/>
      <c r="U21" s="13"/>
      <c r="V21" s="13"/>
      <c r="W21" s="13"/>
      <c r="X21" s="13"/>
      <c r="Y21" s="15" t="s">
        <v>62</v>
      </c>
    </row>
    <row r="22" spans="1:25" ht="78.75" x14ac:dyDescent="0.25">
      <c r="A22" s="43" t="s">
        <v>33</v>
      </c>
      <c r="B22" s="16" t="s">
        <v>34</v>
      </c>
      <c r="C22" s="31"/>
      <c r="D22" s="5">
        <f t="shared" si="0"/>
        <v>24</v>
      </c>
      <c r="E22" s="6">
        <f>SUM(M22,U22)</f>
        <v>6</v>
      </c>
      <c r="F22" s="7">
        <v>18</v>
      </c>
      <c r="G22" s="9">
        <v>10</v>
      </c>
      <c r="H22" s="10">
        <v>6</v>
      </c>
      <c r="I22" s="10">
        <v>6</v>
      </c>
      <c r="J22" s="7"/>
      <c r="K22" s="10">
        <f>SUM(S22,AA22)</f>
        <v>18</v>
      </c>
      <c r="L22" s="8"/>
      <c r="N22" s="43" t="s">
        <v>33</v>
      </c>
      <c r="O22" s="16" t="s">
        <v>34</v>
      </c>
      <c r="P22" s="31"/>
      <c r="Q22" s="5">
        <f t="shared" si="2"/>
        <v>0</v>
      </c>
      <c r="R22" s="6">
        <f>SUM(Z22,AH22)</f>
        <v>0</v>
      </c>
      <c r="S22" s="7">
        <v>18</v>
      </c>
      <c r="T22" s="9">
        <v>10</v>
      </c>
      <c r="U22" s="10">
        <v>6</v>
      </c>
      <c r="V22" s="10">
        <v>6</v>
      </c>
      <c r="W22" s="7"/>
      <c r="X22" s="10">
        <f>SUM(AF22,AN22)</f>
        <v>0</v>
      </c>
      <c r="Y22" s="8"/>
    </row>
    <row r="23" spans="1:25" ht="157.5" x14ac:dyDescent="0.25">
      <c r="A23" s="43" t="s">
        <v>35</v>
      </c>
      <c r="B23" s="16" t="s">
        <v>36</v>
      </c>
      <c r="C23" s="31"/>
      <c r="D23" s="5">
        <f t="shared" si="0"/>
        <v>33</v>
      </c>
      <c r="E23" s="6">
        <f>SUM(M23,U23)</f>
        <v>6</v>
      </c>
      <c r="F23" s="7">
        <v>27</v>
      </c>
      <c r="G23" s="9">
        <v>18</v>
      </c>
      <c r="H23" s="10">
        <v>6</v>
      </c>
      <c r="I23" s="10">
        <v>6</v>
      </c>
      <c r="J23" s="7"/>
      <c r="K23" s="10">
        <f>SUM(S23,AA23)</f>
        <v>27</v>
      </c>
      <c r="L23" s="8"/>
      <c r="N23" s="43" t="s">
        <v>35</v>
      </c>
      <c r="O23" s="16" t="s">
        <v>36</v>
      </c>
      <c r="P23" s="31"/>
      <c r="Q23" s="5">
        <f t="shared" si="2"/>
        <v>0</v>
      </c>
      <c r="R23" s="6">
        <f>SUM(Z23,AH23)</f>
        <v>0</v>
      </c>
      <c r="S23" s="7">
        <v>27</v>
      </c>
      <c r="T23" s="9">
        <v>18</v>
      </c>
      <c r="U23" s="10">
        <v>6</v>
      </c>
      <c r="V23" s="10">
        <v>6</v>
      </c>
      <c r="W23" s="7"/>
      <c r="X23" s="10">
        <f>SUM(AF23,AN23)</f>
        <v>0</v>
      </c>
      <c r="Y23" s="8"/>
    </row>
    <row r="24" spans="1:25" ht="47.25" x14ac:dyDescent="0.25">
      <c r="A24" s="43" t="s">
        <v>37</v>
      </c>
      <c r="B24" s="16" t="s">
        <v>38</v>
      </c>
      <c r="C24" s="4"/>
      <c r="D24" s="5">
        <f t="shared" si="0"/>
        <v>0</v>
      </c>
      <c r="E24" s="6">
        <f>SUM(M24,U24)</f>
        <v>0</v>
      </c>
      <c r="F24" s="10"/>
      <c r="G24" s="10"/>
      <c r="H24" s="10"/>
      <c r="I24" s="10"/>
      <c r="J24" s="10"/>
      <c r="K24" s="10"/>
      <c r="L24" s="36"/>
      <c r="N24" s="43" t="s">
        <v>37</v>
      </c>
      <c r="O24" s="16" t="s">
        <v>38</v>
      </c>
      <c r="P24" s="4"/>
      <c r="Q24" s="5">
        <f t="shared" si="2"/>
        <v>0</v>
      </c>
      <c r="R24" s="6">
        <f>SUM(Z24,AH24)</f>
        <v>0</v>
      </c>
      <c r="S24" s="10"/>
      <c r="T24" s="10"/>
      <c r="U24" s="10"/>
      <c r="V24" s="10"/>
      <c r="W24" s="10"/>
      <c r="X24" s="10"/>
      <c r="Y24" s="36"/>
    </row>
    <row r="25" spans="1:25" ht="142.5" thickBot="1" x14ac:dyDescent="0.3">
      <c r="A25" s="44" t="s">
        <v>39</v>
      </c>
      <c r="B25" s="17" t="s">
        <v>40</v>
      </c>
      <c r="C25" s="18"/>
      <c r="D25" s="19">
        <f t="shared" si="0"/>
        <v>0</v>
      </c>
      <c r="E25" s="6">
        <f>SUM(M25,U25)</f>
        <v>0</v>
      </c>
      <c r="F25" s="40"/>
      <c r="G25" s="40"/>
      <c r="H25" s="40"/>
      <c r="I25" s="40"/>
      <c r="J25" s="40"/>
      <c r="K25" s="40"/>
      <c r="L25" s="41"/>
      <c r="N25" s="44" t="s">
        <v>39</v>
      </c>
      <c r="O25" s="17" t="s">
        <v>40</v>
      </c>
      <c r="P25" s="18"/>
      <c r="Q25" s="19">
        <f t="shared" si="2"/>
        <v>0</v>
      </c>
      <c r="R25" s="6">
        <f>SUM(Z25,AH25)</f>
        <v>0</v>
      </c>
      <c r="S25" s="40"/>
      <c r="T25" s="40"/>
      <c r="U25" s="40"/>
      <c r="V25" s="40"/>
      <c r="W25" s="40"/>
      <c r="X25" s="40"/>
      <c r="Y25" s="41"/>
    </row>
    <row r="26" spans="1:25" ht="15.75" x14ac:dyDescent="0.25">
      <c r="A26" s="12" t="s">
        <v>41</v>
      </c>
      <c r="B26" s="156" t="s">
        <v>42</v>
      </c>
      <c r="C26" s="157"/>
      <c r="D26" s="48">
        <f t="shared" si="0"/>
        <v>0</v>
      </c>
      <c r="E26" s="45"/>
      <c r="F26" s="46"/>
      <c r="G26" s="46"/>
      <c r="H26" s="46"/>
      <c r="I26" s="46"/>
      <c r="J26" s="46"/>
      <c r="K26" s="46"/>
      <c r="L26" s="47"/>
      <c r="N26" s="12" t="s">
        <v>41</v>
      </c>
      <c r="O26" s="156" t="s">
        <v>42</v>
      </c>
      <c r="P26" s="157"/>
      <c r="Q26" s="48">
        <f t="shared" si="2"/>
        <v>0</v>
      </c>
      <c r="R26" s="45"/>
      <c r="S26" s="46"/>
      <c r="T26" s="46"/>
      <c r="U26" s="46"/>
      <c r="V26" s="46"/>
      <c r="W26" s="46"/>
      <c r="X26" s="46"/>
      <c r="Y26" s="47"/>
    </row>
    <row r="27" spans="1:25" ht="47.25" x14ac:dyDescent="0.25">
      <c r="A27" s="16" t="s">
        <v>43</v>
      </c>
      <c r="B27" s="4" t="s">
        <v>44</v>
      </c>
      <c r="C27" s="31"/>
      <c r="D27" s="5">
        <f t="shared" si="0"/>
        <v>58</v>
      </c>
      <c r="E27" s="6">
        <f>SUM(M27,U27)</f>
        <v>0</v>
      </c>
      <c r="F27" s="7">
        <v>58</v>
      </c>
      <c r="G27" s="9">
        <v>56</v>
      </c>
      <c r="H27" s="10"/>
      <c r="I27" s="10"/>
      <c r="J27" s="7"/>
      <c r="K27" s="10">
        <f>SUM(S27,AA27)</f>
        <v>58</v>
      </c>
      <c r="L27" s="8"/>
      <c r="N27" s="16" t="s">
        <v>43</v>
      </c>
      <c r="O27" s="4" t="s">
        <v>44</v>
      </c>
      <c r="P27" s="31"/>
      <c r="Q27" s="5">
        <f t="shared" si="2"/>
        <v>0</v>
      </c>
      <c r="R27" s="6">
        <f>SUM(Z27,AH27)</f>
        <v>0</v>
      </c>
      <c r="S27" s="7">
        <v>58</v>
      </c>
      <c r="T27" s="9">
        <v>56</v>
      </c>
      <c r="U27" s="10"/>
      <c r="V27" s="10"/>
      <c r="W27" s="7"/>
      <c r="X27" s="10">
        <f>SUM(AF27,AN27)</f>
        <v>0</v>
      </c>
      <c r="Y27" s="8"/>
    </row>
    <row r="28" spans="1:25" ht="78.75" x14ac:dyDescent="0.25">
      <c r="A28" s="16" t="s">
        <v>45</v>
      </c>
      <c r="B28" s="4" t="s">
        <v>46</v>
      </c>
      <c r="C28" s="31"/>
      <c r="D28" s="5">
        <f t="shared" si="0"/>
        <v>24</v>
      </c>
      <c r="E28" s="6">
        <f>SUM(M28,U28)</f>
        <v>0</v>
      </c>
      <c r="F28" s="7">
        <v>24</v>
      </c>
      <c r="G28" s="9">
        <v>10</v>
      </c>
      <c r="H28" s="10"/>
      <c r="I28" s="10"/>
      <c r="J28" s="7"/>
      <c r="K28" s="10">
        <f>SUM(S28,AA28)</f>
        <v>24</v>
      </c>
      <c r="L28" s="8"/>
      <c r="N28" s="16" t="s">
        <v>45</v>
      </c>
      <c r="O28" s="4" t="s">
        <v>46</v>
      </c>
      <c r="P28" s="31"/>
      <c r="Q28" s="5">
        <f t="shared" si="2"/>
        <v>0</v>
      </c>
      <c r="R28" s="6">
        <f>SUM(Z28,AH28)</f>
        <v>0</v>
      </c>
      <c r="S28" s="7">
        <v>24</v>
      </c>
      <c r="T28" s="9">
        <v>10</v>
      </c>
      <c r="U28" s="10"/>
      <c r="V28" s="10"/>
      <c r="W28" s="7"/>
      <c r="X28" s="10">
        <f>SUM(AF28,AN28)</f>
        <v>0</v>
      </c>
      <c r="Y28" s="8"/>
    </row>
    <row r="29" spans="1:25" ht="48" thickBot="1" x14ac:dyDescent="0.3">
      <c r="A29" s="17" t="s">
        <v>47</v>
      </c>
      <c r="B29" s="18" t="s">
        <v>38</v>
      </c>
      <c r="C29" s="4"/>
      <c r="D29" s="5">
        <f t="shared" si="0"/>
        <v>0</v>
      </c>
      <c r="E29" s="6">
        <f>SUM(M29,U29)</f>
        <v>0</v>
      </c>
      <c r="F29" s="20"/>
      <c r="G29" s="20"/>
      <c r="H29" s="20"/>
      <c r="I29" s="20"/>
      <c r="J29" s="20"/>
      <c r="K29" s="10"/>
      <c r="L29" s="21"/>
      <c r="N29" s="17" t="s">
        <v>47</v>
      </c>
      <c r="O29" s="18" t="s">
        <v>38</v>
      </c>
      <c r="P29" s="4"/>
      <c r="Q29" s="5">
        <f t="shared" si="2"/>
        <v>0</v>
      </c>
      <c r="R29" s="6">
        <f>SUM(Z29,AH29)</f>
        <v>0</v>
      </c>
      <c r="S29" s="20"/>
      <c r="T29" s="20"/>
      <c r="U29" s="20"/>
      <c r="V29" s="20"/>
      <c r="W29" s="20"/>
      <c r="X29" s="10"/>
      <c r="Y29" s="21"/>
    </row>
    <row r="30" spans="1:25" ht="15.75" x14ac:dyDescent="0.25">
      <c r="A30" s="12" t="s">
        <v>48</v>
      </c>
      <c r="B30" s="141" t="s">
        <v>49</v>
      </c>
      <c r="C30" s="142"/>
      <c r="D30" s="5">
        <f t="shared" si="0"/>
        <v>0</v>
      </c>
      <c r="E30" s="23"/>
      <c r="F30" s="24"/>
      <c r="G30" s="24"/>
      <c r="H30" s="24"/>
      <c r="I30" s="24"/>
      <c r="J30" s="24"/>
      <c r="K30" s="24"/>
      <c r="L30" s="25"/>
      <c r="N30" s="12" t="s">
        <v>48</v>
      </c>
      <c r="O30" s="141" t="s">
        <v>49</v>
      </c>
      <c r="P30" s="142"/>
      <c r="Q30" s="5">
        <f t="shared" si="2"/>
        <v>0</v>
      </c>
      <c r="R30" s="23"/>
      <c r="S30" s="24"/>
      <c r="T30" s="24"/>
      <c r="U30" s="24"/>
      <c r="V30" s="24"/>
      <c r="W30" s="24"/>
      <c r="X30" s="24"/>
      <c r="Y30" s="25"/>
    </row>
    <row r="31" spans="1:25" ht="111" thickBot="1" x14ac:dyDescent="0.3">
      <c r="A31" s="17" t="s">
        <v>50</v>
      </c>
      <c r="B31" s="18" t="s">
        <v>51</v>
      </c>
      <c r="C31" s="31"/>
      <c r="D31" s="5">
        <f t="shared" si="0"/>
        <v>0</v>
      </c>
      <c r="E31" s="6">
        <f>SUM(M31,U31)</f>
        <v>0</v>
      </c>
      <c r="F31" s="40"/>
      <c r="G31" s="40"/>
      <c r="H31" s="40"/>
      <c r="I31" s="40"/>
      <c r="J31" s="40"/>
      <c r="K31" s="40"/>
      <c r="L31" s="41"/>
      <c r="N31" s="17" t="s">
        <v>50</v>
      </c>
      <c r="O31" s="18" t="s">
        <v>51</v>
      </c>
      <c r="P31" s="31"/>
      <c r="Q31" s="5">
        <f t="shared" si="2"/>
        <v>0</v>
      </c>
      <c r="R31" s="6">
        <f>SUM(Z31,AH31)</f>
        <v>0</v>
      </c>
      <c r="S31" s="40"/>
      <c r="T31" s="40"/>
      <c r="U31" s="40"/>
      <c r="V31" s="40"/>
      <c r="W31" s="40"/>
      <c r="X31" s="40"/>
      <c r="Y31" s="41"/>
    </row>
    <row r="32" spans="1:25" ht="16.5" thickBot="1" x14ac:dyDescent="0.3">
      <c r="A32" s="26"/>
      <c r="B32" s="27" t="s">
        <v>54</v>
      </c>
      <c r="C32" s="28"/>
      <c r="D32" s="5">
        <f t="shared" si="0"/>
        <v>353</v>
      </c>
      <c r="E32" s="29">
        <f>SUM(E10:E31)</f>
        <v>545</v>
      </c>
      <c r="F32" s="30">
        <f>SUM(F10:F31)</f>
        <v>278</v>
      </c>
      <c r="G32" s="30">
        <f t="shared" ref="G32:L32" si="6">SUM(G10:G31)</f>
        <v>199</v>
      </c>
      <c r="H32" s="30">
        <f t="shared" si="6"/>
        <v>75</v>
      </c>
      <c r="I32" s="30">
        <f t="shared" si="6"/>
        <v>75</v>
      </c>
      <c r="J32" s="30">
        <f t="shared" si="6"/>
        <v>0</v>
      </c>
      <c r="K32" s="30">
        <f t="shared" si="6"/>
        <v>278</v>
      </c>
      <c r="L32" s="30">
        <f t="shared" si="6"/>
        <v>0</v>
      </c>
      <c r="N32" s="26"/>
      <c r="O32" s="27" t="s">
        <v>54</v>
      </c>
      <c r="P32" s="28"/>
      <c r="Q32" s="5">
        <f t="shared" si="2"/>
        <v>0</v>
      </c>
      <c r="R32" s="29">
        <f>SUM(R10:R31)</f>
        <v>0</v>
      </c>
      <c r="S32" s="30">
        <f>SUM(S10:S31)</f>
        <v>278</v>
      </c>
      <c r="T32" s="30">
        <f t="shared" ref="T32:Y32" si="7">SUM(T10:T31)</f>
        <v>199</v>
      </c>
      <c r="U32" s="30">
        <f t="shared" si="7"/>
        <v>75</v>
      </c>
      <c r="V32" s="30">
        <f t="shared" si="7"/>
        <v>75</v>
      </c>
      <c r="W32" s="30">
        <f t="shared" si="7"/>
        <v>0</v>
      </c>
      <c r="X32" s="30">
        <f t="shared" si="7"/>
        <v>0</v>
      </c>
      <c r="Y32" s="30">
        <f t="shared" si="7"/>
        <v>0</v>
      </c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</sheetData>
  <mergeCells count="31">
    <mergeCell ref="O21:P21"/>
    <mergeCell ref="O26:P26"/>
    <mergeCell ref="O30:P30"/>
    <mergeCell ref="N7:N9"/>
    <mergeCell ref="O7:O9"/>
    <mergeCell ref="P7:P9"/>
    <mergeCell ref="Q7:Q9"/>
    <mergeCell ref="R7:Y7"/>
    <mergeCell ref="R8:R9"/>
    <mergeCell ref="S8:S9"/>
    <mergeCell ref="T8:T9"/>
    <mergeCell ref="U8:V8"/>
    <mergeCell ref="W8:W9"/>
    <mergeCell ref="X8:X9"/>
    <mergeCell ref="Y8:Y9"/>
    <mergeCell ref="J8:J9"/>
    <mergeCell ref="K8:K9"/>
    <mergeCell ref="L8:L9"/>
    <mergeCell ref="B21:C21"/>
    <mergeCell ref="B26:C26"/>
    <mergeCell ref="D7:D9"/>
    <mergeCell ref="E7:L7"/>
    <mergeCell ref="E8:E9"/>
    <mergeCell ref="F8:F9"/>
    <mergeCell ref="G8:G9"/>
    <mergeCell ref="H8:I8"/>
    <mergeCell ref="B30:C30"/>
    <mergeCell ref="A6:B6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2025-05-06T07:09:07Z</cp:lastPrinted>
  <dcterms:created xsi:type="dcterms:W3CDTF">2013-01-16T12:43:23Z</dcterms:created>
  <dcterms:modified xsi:type="dcterms:W3CDTF">2025-05-06T07:09:16Z</dcterms:modified>
</cp:coreProperties>
</file>