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8_{6A3B8F79-7A8E-4D49-816B-CE3B03E14D0D}" xr6:coauthVersionLast="47" xr6:coauthVersionMax="47" xr10:uidLastSave="{00000000-0000-0000-0000-000000000000}"/>
  <bookViews>
    <workbookView xWindow="-120" yWindow="-120" windowWidth="29040" windowHeight="1584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45" i="5" l="1"/>
  <c r="AD45" i="5"/>
  <c r="AB45" i="5"/>
  <c r="P45" i="5"/>
  <c r="N45" i="5"/>
  <c r="M45" i="5"/>
  <c r="O45" i="5"/>
  <c r="Q45" i="5"/>
  <c r="R45" i="5"/>
  <c r="S45" i="5"/>
  <c r="L45" i="5"/>
  <c r="J45" i="5"/>
  <c r="I45" i="5"/>
  <c r="K45" i="5"/>
  <c r="H45" i="5"/>
  <c r="H44" i="5"/>
  <c r="I44" i="5"/>
  <c r="J44" i="5"/>
  <c r="K44" i="5"/>
  <c r="L44" i="5"/>
  <c r="M44" i="5"/>
  <c r="N44" i="5"/>
  <c r="O44" i="5"/>
  <c r="P44" i="5"/>
  <c r="Q44" i="5"/>
  <c r="R44" i="5"/>
  <c r="S44" i="5"/>
  <c r="T44" i="5"/>
  <c r="U44" i="5"/>
  <c r="V44" i="5"/>
  <c r="W44" i="5"/>
  <c r="X44" i="5"/>
  <c r="Y44" i="5"/>
  <c r="Z44" i="5"/>
  <c r="AA44" i="5"/>
  <c r="AA45" i="5" s="1"/>
  <c r="AB44" i="5"/>
  <c r="AC44" i="5"/>
  <c r="AD44" i="5"/>
  <c r="AE44" i="5"/>
  <c r="AF44" i="5"/>
  <c r="AG44" i="5"/>
  <c r="G44"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AH9" i="5" l="1"/>
  <c r="AH10" i="5"/>
  <c r="AH11" i="5"/>
  <c r="AH12" i="5"/>
  <c r="AH13" i="5"/>
  <c r="D10" i="5"/>
  <c r="D11" i="5"/>
  <c r="D12" i="5"/>
  <c r="D13" i="5"/>
  <c r="D9" i="5"/>
</calcChain>
</file>

<file path=xl/sharedStrings.xml><?xml version="1.0" encoding="utf-8"?>
<sst xmlns="http://schemas.openxmlformats.org/spreadsheetml/2006/main" count="1518" uniqueCount="1347">
  <si>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</si>
  <si>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</si>
  <si>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</si>
  <si>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</si>
  <si>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</si>
  <si>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</si>
  <si>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</si>
  <si>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</si>
  <si>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</si>
  <si>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</si>
  <si>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</si>
  <si>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</si>
  <si>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</si>
  <si>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</si>
  <si>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</si>
  <si>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</si>
  <si>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</si>
  <si>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</si>
  <si>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</si>
  <si>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</si>
  <si>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</si>
  <si>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</si>
  <si>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</si>
  <si>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</si>
  <si>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</si>
  <si>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</si>
  <si>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</si>
  <si>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</si>
  <si>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</si>
  <si>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</si>
  <si>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</si>
  <si>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</si>
  <si>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</si>
  <si>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</si>
  <si>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</si>
  <si>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</si>
  <si>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</si>
  <si>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</si>
  <si>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</si>
  <si>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</si>
  <si>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</si>
  <si>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</si>
  <si>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</si>
  <si>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</si>
  <si>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</si>
  <si>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</si>
  <si>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</si>
  <si>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</si>
  <si>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</si>
  <si>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</si>
  <si>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</si>
  <si>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</si>
  <si>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</si>
  <si>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</si>
  <si>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</si>
  <si>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</si>
  <si>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</si>
  <si>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</si>
  <si>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</si>
  <si>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</si>
  <si>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</si>
  <si>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</si>
  <si>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</si>
  <si>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</si>
  <si>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</si>
  <si>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</si>
  <si>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</si>
  <si>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</si>
  <si>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</si>
  <si>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</si>
  <si>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</si>
  <si>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</si>
  <si>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</si>
  <si>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</si>
  <si>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</si>
  <si>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</si>
  <si>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</si>
  <si>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</si>
  <si>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</si>
  <si>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</si>
  <si>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</si>
  <si>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</si>
  <si>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</si>
  <si>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</si>
  <si>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</si>
  <si>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</si>
  <si>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</si>
  <si>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</si>
  <si>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</si>
  <si>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</si>
  <si>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</si>
  <si>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</si>
  <si>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</si>
  <si>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</si>
  <si>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</si>
  <si>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</si>
  <si>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</si>
  <si>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</si>
  <si>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</si>
  <si>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</si>
  <si>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</si>
  <si>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</si>
  <si>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</si>
  <si>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</si>
  <si>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</si>
  <si>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</si>
  <si>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</si>
  <si>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</si>
  <si>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</si>
  <si>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</si>
  <si>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</si>
  <si>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</si>
  <si>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</si>
  <si>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</si>
  <si>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</si>
  <si>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</si>
  <si>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</si>
  <si>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</si>
  <si>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</si>
  <si>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</si>
  <si>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</si>
  <si>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</si>
  <si>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</si>
  <si>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</si>
  <si>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</si>
  <si>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</si>
  <si>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</si>
  <si>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</si>
  <si>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</si>
  <si>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</si>
  <si>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</si>
  <si>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</si>
  <si>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</si>
  <si>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</si>
  <si>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</si>
  <si>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</si>
  <si>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</si>
  <si>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</si>
  <si>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</si>
  <si>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</si>
  <si>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</si>
  <si>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</si>
  <si>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</si>
  <si>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</si>
  <si>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</si>
  <si>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</si>
  <si>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</si>
  <si>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</si>
  <si>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</si>
  <si>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</si>
  <si>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</si>
  <si>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</si>
  <si>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</si>
  <si>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</si>
  <si>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</si>
  <si>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</si>
  <si>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</si>
  <si>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</si>
  <si>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</si>
  <si>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</si>
  <si>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</si>
  <si>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</si>
  <si>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</si>
  <si>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</si>
  <si>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</si>
  <si>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</si>
  <si>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</si>
  <si>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</si>
  <si>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</si>
  <si>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</si>
  <si>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</si>
  <si>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</si>
  <si>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</si>
  <si>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</si>
  <si>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</si>
  <si>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</si>
  <si>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</si>
  <si>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</si>
  <si>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</si>
  <si>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</si>
  <si>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</si>
  <si>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</si>
  <si>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</si>
  <si>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</si>
  <si>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</si>
  <si>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</si>
  <si>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</si>
  <si>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</si>
  <si>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</si>
  <si>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</si>
  <si>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</si>
  <si>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</si>
  <si>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</si>
  <si>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</si>
  <si>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</si>
  <si>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</si>
  <si>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</si>
  <si>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</si>
  <si>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</si>
  <si>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</si>
  <si>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</si>
  <si>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</si>
  <si>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</si>
  <si>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</si>
  <si>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</si>
  <si>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</si>
  <si>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</si>
  <si>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</si>
  <si>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</si>
  <si>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</si>
  <si>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</si>
  <si>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</si>
  <si>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</si>
  <si>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</si>
  <si>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</si>
  <si>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</si>
  <si>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</si>
  <si>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</si>
  <si>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</si>
  <si>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</si>
  <si>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</si>
  <si>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</si>
  <si>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</si>
  <si>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</si>
  <si>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</si>
  <si>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</si>
  <si>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</si>
  <si>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</si>
  <si>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</si>
  <si>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</si>
  <si>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</si>
  <si>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</si>
  <si>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</si>
  <si>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</si>
  <si>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</si>
  <si>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</si>
  <si>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</si>
  <si>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</si>
  <si>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</si>
  <si>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</si>
  <si>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</si>
  <si>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</si>
  <si>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</si>
  <si>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</si>
  <si>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</si>
  <si>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</si>
  <si>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</si>
  <si>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</si>
  <si>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</si>
  <si>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</si>
  <si>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</si>
  <si>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</si>
  <si>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</si>
  <si>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</si>
  <si>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</si>
  <si>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</si>
  <si>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</si>
  <si>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</si>
  <si>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</si>
  <si>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</si>
  <si>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</si>
  <si>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</si>
  <si>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</si>
  <si>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</si>
  <si>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</si>
  <si>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</si>
  <si>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</si>
  <si>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</si>
  <si>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</si>
  <si>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</si>
  <si>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</si>
  <si>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</si>
  <si>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</si>
  <si>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</si>
  <si>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</si>
  <si>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</si>
  <si>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</si>
  <si>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</si>
  <si>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</si>
  <si>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</si>
  <si>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</si>
  <si>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</si>
  <si>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</si>
  <si>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</si>
  <si>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</si>
  <si>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</si>
  <si>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</si>
  <si>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</si>
  <si>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</si>
  <si>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</si>
  <si>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</si>
  <si>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</si>
  <si>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</si>
  <si>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</si>
  <si>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</si>
  <si>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</si>
  <si>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</si>
  <si>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</si>
  <si>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</si>
  <si>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</si>
  <si>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</si>
  <si>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</si>
  <si>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</si>
  <si>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</si>
  <si>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</si>
  <si>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</si>
  <si>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</si>
  <si>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</si>
  <si>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</si>
  <si>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</si>
  <si>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</si>
  <si>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</si>
  <si>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</si>
  <si>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</si>
  <si>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</si>
  <si>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</si>
  <si>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</si>
  <si>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</si>
  <si>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</si>
  <si>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</si>
  <si>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</si>
  <si>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</si>
  <si>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</si>
  <si>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</si>
  <si>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</si>
  <si>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</si>
  <si>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</si>
  <si>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</si>
  <si>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</si>
  <si>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</si>
  <si>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</si>
  <si>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</si>
  <si>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</si>
  <si>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</si>
  <si>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</si>
  <si>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</si>
  <si>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</si>
  <si>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</si>
  <si>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</si>
  <si>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</si>
  <si>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</si>
  <si>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</si>
  <si>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</si>
  <si>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</si>
  <si>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</si>
  <si>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</si>
  <si>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</si>
  <si>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</si>
  <si>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</si>
  <si>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</si>
  <si>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</si>
  <si>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</si>
  <si>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</si>
  <si>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</si>
  <si>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</si>
  <si>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</si>
  <si>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</si>
  <si>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</si>
  <si>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</si>
  <si>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</si>
  <si>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</si>
  <si>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</si>
  <si>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</si>
  <si>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</si>
  <si>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</si>
  <si>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</si>
  <si>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</si>
  <si>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</si>
  <si>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</si>
  <si>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</si>
  <si>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</si>
  <si>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</si>
  <si>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</si>
  <si>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</si>
  <si>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</si>
  <si>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</si>
  <si>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</si>
  <si>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</si>
  <si>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</si>
  <si>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</si>
  <si>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</si>
  <si>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</si>
  <si>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</si>
  <si>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</si>
  <si>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</si>
  <si>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</si>
  <si>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</si>
  <si>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</si>
  <si>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</si>
  <si>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</si>
  <si>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</si>
  <si>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</si>
  <si>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</si>
  <si>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</si>
  <si>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</si>
  <si>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</si>
  <si>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</si>
  <si>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</si>
  <si>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</si>
  <si>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</si>
  <si>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</si>
  <si>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</si>
  <si>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</si>
  <si>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</si>
  <si>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</si>
  <si>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</si>
  <si>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</si>
  <si>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</si>
  <si>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</si>
  <si>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</si>
  <si>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</si>
  <si>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</si>
  <si>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</si>
  <si>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</si>
  <si>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</si>
  <si>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</si>
  <si>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</si>
  <si>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</si>
  <si>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</si>
  <si>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</si>
  <si>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</si>
  <si>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</si>
  <si>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</si>
  <si>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</si>
  <si>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</si>
  <si>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</si>
  <si>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</si>
  <si>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</si>
  <si>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</si>
  <si>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</si>
  <si>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</si>
  <si>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</si>
  <si>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</si>
  <si>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</si>
  <si>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</si>
  <si>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</si>
  <si>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</si>
  <si>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</si>
  <si>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</si>
  <si>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</si>
  <si>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</si>
  <si>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</si>
  <si>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</si>
  <si>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</si>
  <si>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</si>
  <si>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</si>
  <si>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</si>
  <si>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</si>
  <si>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</si>
  <si>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</si>
  <si>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</si>
  <si>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</si>
  <si>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</si>
  <si>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</si>
  <si>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</si>
  <si>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</si>
  <si>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</si>
  <si>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</si>
  <si>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</si>
  <si>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</si>
  <si>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</si>
  <si>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</si>
  <si>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</si>
  <si>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</si>
  <si>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</si>
  <si>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</si>
  <si>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</si>
  <si>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</si>
  <si>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</si>
  <si>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</si>
  <si>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</si>
  <si>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</si>
  <si>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</si>
  <si>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</si>
  <si>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</si>
  <si>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</si>
  <si>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</si>
  <si>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</si>
  <si>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</si>
  <si>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</si>
  <si>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</si>
  <si>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</si>
  <si>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</si>
  <si>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</si>
  <si>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</si>
  <si>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</si>
  <si>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</si>
  <si>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</si>
  <si>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</si>
  <si>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</si>
  <si>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</si>
  <si>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</si>
  <si>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</si>
  <si>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</si>
  <si>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</si>
  <si>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</si>
  <si>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</si>
  <si>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</si>
  <si>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</si>
  <si>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</si>
  <si>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</si>
  <si>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</si>
  <si>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</si>
  <si>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</si>
  <si>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</si>
  <si>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</si>
  <si>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</si>
  <si>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</si>
  <si>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</si>
  <si>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</si>
  <si>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</si>
  <si>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</si>
  <si>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</si>
  <si>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</si>
  <si>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</si>
  <si>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</si>
  <si>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</si>
  <si>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</si>
  <si>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</si>
  <si>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</si>
  <si>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</si>
  <si>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</si>
  <si>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</si>
  <si>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</si>
  <si>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</si>
  <si>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</si>
  <si>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</si>
  <si>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</si>
  <si>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</si>
  <si>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</si>
  <si>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</si>
  <si>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</si>
  <si>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</si>
  <si>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</si>
  <si>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</si>
  <si>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</si>
  <si>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</si>
  <si>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</si>
  <si>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</si>
  <si>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</si>
  <si>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</si>
  <si>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</si>
  <si>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</si>
  <si>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</si>
  <si>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</si>
  <si>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</si>
  <si>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</si>
  <si>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</si>
  <si>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</si>
  <si>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</si>
  <si>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</si>
  <si>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</si>
  <si>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</si>
  <si>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</si>
  <si>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</si>
  <si>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</si>
  <si>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</si>
  <si>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</si>
  <si>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</si>
  <si>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</si>
  <si>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</si>
  <si>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</si>
  <si>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</si>
  <si>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</si>
  <si>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</si>
  <si>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</si>
  <si>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</si>
  <si>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</si>
  <si>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</si>
  <si>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</si>
  <si>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</si>
  <si>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</si>
  <si>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</si>
  <si>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</si>
  <si>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</si>
  <si>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</si>
  <si>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</si>
  <si>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</si>
  <si>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</si>
  <si>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</si>
  <si>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</si>
  <si>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</si>
  <si>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</si>
  <si>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</si>
  <si>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</si>
  <si>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</si>
  <si>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</si>
  <si>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</si>
  <si>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</si>
  <si>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</si>
  <si>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</si>
  <si>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</si>
  <si>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</si>
  <si>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</si>
  <si>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</si>
  <si>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</si>
  <si>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</si>
  <si>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</si>
  <si>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</si>
  <si>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</si>
  <si>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</si>
  <si>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</si>
  <si>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</si>
  <si>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</si>
  <si>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</si>
  <si>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</si>
  <si>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</si>
  <si>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</si>
  <si>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</si>
  <si>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</si>
  <si>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</si>
  <si>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</si>
  <si>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</si>
  <si>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</si>
  <si>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</si>
  <si>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</si>
  <si>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</si>
  <si>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</si>
  <si>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</si>
  <si>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</si>
  <si>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</si>
  <si>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</si>
  <si>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</si>
  <si>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</si>
  <si>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</si>
  <si>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</si>
  <si>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</si>
  <si>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</si>
  <si>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</si>
  <si>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</si>
  <si>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</si>
  <si>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</si>
  <si>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</si>
  <si>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</si>
  <si>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</si>
  <si>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</si>
  <si>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</si>
  <si>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</si>
  <si>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</si>
  <si>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</si>
  <si>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</si>
  <si>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</si>
  <si>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</si>
  <si>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</si>
  <si>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</si>
  <si>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</si>
  <si>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</si>
  <si>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</si>
  <si>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</si>
  <si>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</si>
  <si>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</si>
  <si>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</si>
  <si>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</si>
  <si>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</si>
  <si>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</si>
  <si>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</si>
  <si>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</si>
  <si>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</si>
  <si>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</si>
  <si>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</si>
  <si>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</si>
  <si>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</si>
  <si>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</si>
  <si>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</si>
  <si>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</si>
  <si>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</si>
  <si>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</si>
  <si>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</si>
  <si>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</si>
  <si>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</si>
  <si>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</si>
  <si>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</si>
  <si>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</si>
  <si>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</si>
  <si>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</si>
  <si>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</si>
  <si>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</si>
  <si>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</si>
  <si>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</si>
  <si>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</si>
  <si>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</si>
  <si>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</si>
  <si>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</si>
  <si>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</si>
  <si>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</si>
  <si>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</si>
  <si>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</si>
  <si>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</si>
  <si>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</si>
  <si>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</si>
  <si>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</si>
  <si>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</si>
  <si>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</si>
  <si>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</si>
  <si>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</si>
  <si>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</si>
  <si>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</si>
  <si>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</si>
  <si>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</si>
  <si>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</si>
  <si>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</si>
  <si>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</si>
  <si>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</si>
  <si>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</si>
  <si>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</si>
  <si>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</si>
  <si>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</si>
  <si>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</si>
  <si>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</si>
  <si>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</si>
  <si>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</si>
  <si>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</si>
  <si>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</si>
  <si>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</si>
  <si>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</si>
  <si>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</si>
  <si>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</si>
  <si>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</si>
  <si>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</si>
  <si>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</si>
  <si>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</si>
  <si>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</si>
  <si>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</si>
  <si>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</si>
  <si>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</si>
  <si>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</si>
  <si>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</si>
  <si>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</si>
  <si>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</si>
  <si>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</si>
  <si>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</si>
  <si>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</si>
  <si>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</si>
  <si>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</si>
  <si>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</si>
  <si>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</si>
  <si>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</si>
  <si>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</si>
  <si>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</si>
  <si>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</si>
  <si>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</si>
  <si>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</si>
  <si>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</si>
  <si>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</si>
  <si>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</si>
  <si>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</si>
  <si>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</si>
  <si>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</si>
  <si>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</si>
  <si>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</si>
  <si>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</si>
  <si>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</si>
  <si>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</si>
  <si>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</si>
  <si>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</si>
  <si>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</si>
  <si>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</si>
  <si>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</si>
  <si>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</si>
  <si>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</si>
  <si>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</si>
  <si>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</si>
  <si>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</si>
  <si>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</si>
  <si>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</si>
  <si>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</si>
  <si>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</si>
  <si>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</si>
  <si>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</si>
  <si>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</si>
  <si>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</si>
  <si>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</si>
  <si>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</si>
  <si>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</si>
  <si>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</si>
  <si>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</si>
  <si>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</si>
  <si>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</si>
  <si>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</si>
  <si>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</si>
  <si>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</si>
  <si>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</si>
  <si>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</si>
  <si>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</si>
  <si>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</si>
  <si>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</si>
  <si>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</si>
  <si>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</si>
  <si>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</si>
  <si>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</si>
  <si>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</si>
  <si>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</si>
  <si>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</si>
  <si>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</si>
  <si>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</si>
  <si>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</si>
  <si>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</si>
  <si>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</si>
  <si>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</si>
  <si>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</si>
  <si>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</si>
  <si>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</si>
  <si>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</si>
  <si>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</si>
  <si>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</si>
  <si>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</si>
  <si>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</si>
  <si>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</si>
  <si>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</si>
  <si>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</si>
  <si>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</si>
  <si>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</si>
  <si>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</si>
  <si>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</si>
  <si>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</si>
  <si>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</si>
  <si>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</si>
  <si>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</si>
  <si>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</si>
  <si>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</si>
  <si>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</si>
  <si>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</si>
  <si>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</si>
  <si>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</si>
  <si>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</si>
  <si>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</si>
  <si>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</si>
  <si>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</si>
  <si>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</si>
  <si>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</si>
  <si>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</si>
  <si>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</si>
  <si>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</si>
  <si>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</si>
  <si>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</si>
  <si>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</si>
  <si>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</si>
  <si>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</si>
  <si>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</si>
  <si>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</si>
  <si>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</si>
  <si>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</si>
  <si>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</si>
  <si>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</si>
  <si>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</si>
  <si>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</si>
  <si>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</si>
  <si>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</si>
  <si>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</si>
  <si>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</si>
  <si>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</si>
  <si>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</si>
  <si>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</si>
  <si>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</si>
  <si>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</si>
  <si>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</si>
  <si>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</si>
  <si>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</si>
  <si>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</si>
  <si>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</si>
  <si>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</si>
  <si>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</si>
  <si>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</si>
  <si>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</si>
  <si>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</si>
  <si>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</si>
  <si>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</si>
  <si>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</si>
  <si>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</si>
  <si>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</si>
  <si>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</si>
  <si>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</si>
  <si>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</si>
  <si>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</si>
  <si>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</si>
  <si>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</si>
  <si>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</si>
  <si>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</si>
  <si>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</si>
  <si>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</si>
  <si>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</si>
  <si>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</si>
  <si>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</si>
  <si>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</si>
  <si>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</si>
  <si>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</si>
  <si>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</si>
  <si>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</si>
  <si>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</si>
  <si>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</si>
  <si>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</si>
  <si>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</si>
  <si>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</si>
  <si>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</si>
  <si>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</si>
  <si>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</si>
  <si>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</si>
  <si>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</si>
  <si>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</si>
  <si>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</si>
  <si>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</si>
  <si>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</si>
  <si>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</si>
  <si>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</si>
  <si>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</si>
  <si>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</si>
  <si>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</si>
  <si>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</si>
  <si>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</si>
  <si>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</si>
  <si>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</si>
  <si>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</si>
  <si>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</si>
  <si>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</si>
  <si>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</si>
  <si>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</si>
  <si>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</si>
  <si>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</si>
  <si>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</si>
  <si>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</si>
  <si>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</si>
  <si>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</si>
  <si>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</si>
  <si>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</si>
  <si>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</si>
  <si>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</si>
  <si>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</si>
  <si>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</si>
  <si>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</si>
  <si>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</si>
  <si>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</si>
  <si>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</si>
  <si>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</si>
  <si>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</si>
  <si>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</si>
  <si>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</si>
  <si>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</si>
  <si>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</si>
  <si>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</si>
  <si>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</si>
  <si>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</si>
  <si>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</si>
  <si>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</si>
  <si>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</si>
  <si>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</si>
  <si>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</si>
  <si>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</si>
  <si>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</si>
  <si>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</si>
  <si>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</si>
  <si>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</si>
  <si>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</si>
  <si>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</si>
  <si>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</si>
  <si>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</si>
  <si>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</si>
  <si>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</si>
  <si>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</si>
  <si>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</si>
  <si>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</si>
  <si>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</si>
  <si>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</si>
  <si>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</si>
  <si>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</si>
  <si>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</si>
  <si>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</si>
  <si>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</si>
  <si>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</si>
  <si>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</si>
  <si>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</si>
  <si>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</si>
  <si>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</si>
  <si>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</si>
  <si>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</si>
  <si>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</si>
  <si>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</si>
  <si>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</si>
  <si>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</si>
  <si>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</si>
  <si>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</si>
  <si>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</si>
  <si>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</si>
  <si>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</si>
  <si>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</si>
  <si>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</si>
  <si>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</si>
  <si>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</si>
  <si>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</si>
  <si>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</si>
  <si>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</si>
  <si>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</si>
  <si>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</si>
  <si>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</si>
  <si>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</si>
  <si>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</si>
  <si>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</si>
  <si>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</si>
  <si>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</si>
  <si>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</si>
  <si>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</si>
  <si>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</si>
  <si>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</si>
  <si>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</si>
  <si>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</si>
  <si>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</si>
  <si>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</si>
  <si>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</si>
  <si>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</si>
  <si>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</si>
  <si>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</si>
  <si>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</si>
  <si>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</si>
  <si>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</si>
  <si>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</si>
  <si>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</si>
  <si>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</si>
  <si>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</si>
  <si>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</si>
  <si>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</si>
  <si>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</si>
  <si>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</si>
  <si>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</si>
  <si>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</si>
  <si>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</si>
  <si>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</si>
  <si>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</si>
  <si>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</si>
  <si>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</si>
  <si>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</si>
  <si>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</si>
  <si>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</si>
  <si>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</si>
  <si>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</si>
  <si>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</si>
  <si>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</si>
  <si>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</si>
  <si>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</si>
  <si>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</si>
  <si>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</si>
  <si>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</si>
  <si>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</si>
  <si>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</si>
  <si>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</si>
  <si>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</si>
  <si>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</si>
  <si>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</si>
  <si>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</si>
  <si>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</si>
  <si>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</si>
  <si>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</si>
  <si>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</si>
  <si>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</si>
  <si>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</si>
  <si>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</si>
  <si>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</si>
  <si>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</si>
  <si>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</si>
  <si>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</si>
  <si>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</si>
  <si>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</si>
  <si>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</si>
  <si>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</si>
  <si>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</si>
  <si>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</si>
  <si>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</si>
  <si>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</si>
  <si>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</si>
  <si>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</si>
  <si>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</si>
  <si>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</si>
  <si>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</si>
  <si>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</si>
  <si>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</si>
  <si>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</si>
  <si>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</si>
  <si>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</si>
  <si>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</si>
  <si>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</si>
  <si>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</si>
  <si>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</si>
  <si>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</si>
  <si>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</si>
  <si>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</si>
  <si>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</si>
  <si>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</si>
  <si>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</si>
  <si>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</si>
  <si>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</si>
  <si>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</si>
  <si>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</si>
  <si>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</si>
  <si>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</si>
  <si>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</si>
  <si>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</si>
  <si>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</si>
  <si>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</si>
  <si>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</si>
  <si>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</si>
  <si>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</si>
  <si>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</si>
  <si>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</si>
  <si>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</si>
  <si>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</si>
  <si>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</si>
  <si>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</si>
  <si>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</si>
  <si>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</si>
  <si>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</si>
  <si>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</si>
  <si>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</si>
  <si>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</si>
  <si>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</si>
  <si>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</si>
  <si>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</si>
  <si>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</si>
  <si>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</si>
  <si>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</si>
  <si>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</si>
  <si>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</si>
  <si>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</si>
  <si>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</si>
  <si>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</si>
  <si>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</si>
  <si>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</si>
  <si>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</si>
  <si>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</si>
  <si>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</si>
  <si>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</si>
  <si>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</si>
  <si>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</si>
  <si>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</si>
  <si>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</si>
  <si>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</si>
  <si>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</si>
  <si>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</si>
  <si>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</si>
  <si>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</si>
  <si>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</si>
  <si>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</si>
  <si>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</si>
  <si>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</si>
  <si>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</si>
  <si>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</si>
  <si>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</si>
  <si>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</si>
  <si>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</si>
  <si>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</si>
  <si>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</si>
  <si>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</si>
  <si>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</si>
  <si>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</si>
  <si>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</si>
  <si>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</si>
  <si>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</si>
  <si>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</si>
  <si>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</si>
  <si>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</si>
  <si>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</si>
  <si>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</si>
  <si>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</si>
  <si>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</si>
  <si>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</si>
  <si>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</si>
  <si>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</si>
  <si>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</si>
  <si>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</si>
  <si>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</si>
  <si>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</si>
  <si>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</si>
  <si>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</si>
  <si>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</si>
  <si>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</si>
  <si>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</si>
  <si>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</si>
  <si>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</si>
  <si>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</si>
  <si>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</si>
  <si>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</si>
  <si>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</si>
  <si>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</si>
  <si>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</si>
  <si>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</si>
  <si>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</si>
  <si>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</si>
  <si>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</si>
  <si>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</si>
  <si>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</si>
  <si>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</si>
  <si>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</si>
  <si>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</si>
  <si>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</si>
  <si>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</si>
  <si>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</si>
  <si>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</si>
  <si>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</si>
  <si>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</si>
  <si>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</si>
  <si>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</si>
  <si>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</si>
  <si>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</si>
  <si>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</si>
  <si>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</si>
  <si>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</si>
  <si>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</si>
  <si>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</si>
  <si>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</si>
  <si>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</si>
  <si>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</si>
  <si>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</si>
  <si>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</si>
  <si>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</si>
  <si>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</si>
  <si>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</si>
  <si>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</si>
  <si>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</si>
  <si>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</si>
  <si>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</si>
  <si>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</si>
  <si>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</si>
  <si>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</si>
  <si>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</si>
  <si>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</si>
  <si>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</si>
  <si>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</si>
  <si>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</si>
  <si>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</si>
  <si>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</si>
  <si>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</si>
  <si>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</si>
  <si>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</si>
  <si>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</si>
  <si>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</si>
  <si>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</si>
  <si>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</si>
  <si>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</si>
  <si>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</si>
  <si>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</si>
  <si>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</si>
  <si>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</si>
  <si>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</si>
  <si>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</si>
  <si>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</si>
  <si>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</si>
  <si>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</si>
  <si>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</si>
  <si>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</si>
  <si>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</si>
  <si>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</si>
  <si>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</si>
  <si>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</si>
  <si>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</si>
  <si>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</si>
  <si>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</si>
  <si>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</si>
  <si>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</si>
  <si>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</si>
  <si>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</si>
  <si>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</si>
  <si>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</si>
  <si>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</si>
  <si>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</si>
  <si>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</si>
  <si>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</si>
  <si>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</si>
  <si>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</si>
  <si>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</si>
  <si>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</si>
  <si>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</si>
  <si>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</si>
  <si>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</si>
  <si>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</si>
  <si>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</si>
  <si>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</si>
  <si>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</si>
  <si>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</si>
  <si>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</si>
  <si>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</si>
  <si>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</si>
  <si>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</si>
  <si>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</si>
  <si>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</si>
  <si>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</si>
  <si>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</si>
  <si>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</si>
  <si>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</si>
  <si>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</si>
  <si>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</si>
  <si>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</si>
  <si>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</si>
  <si>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</si>
  <si>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</si>
  <si>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</si>
  <si>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</si>
  <si>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</si>
  <si>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</si>
  <si>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</si>
  <si>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</si>
  <si>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</si>
  <si>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</si>
  <si>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</si>
  <si>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</si>
  <si>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</si>
  <si>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</si>
  <si>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</si>
  <si>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</si>
  <si>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</si>
  <si>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</si>
  <si>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</si>
  <si>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</si>
  <si>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</si>
  <si>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</si>
  <si>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</si>
  <si>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</si>
  <si>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</si>
  <si>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</si>
  <si>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</si>
  <si>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</si>
  <si>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</si>
  <si>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</si>
  <si>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</si>
  <si>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</si>
  <si>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</si>
  <si>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</si>
  <si>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</si>
  <si>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</si>
  <si>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</si>
  <si>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</si>
  <si>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</si>
  <si>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</si>
  <si>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</si>
  <si>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</si>
  <si>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</si>
  <si>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</si>
  <si>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</si>
  <si>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</si>
  <si>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</si>
  <si>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</si>
  <si>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</si>
  <si>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</si>
  <si>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</si>
  <si>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</si>
  <si>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</si>
  <si>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</si>
  <si>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2022 год
(человек)
</t>
  </si>
  <si>
    <t>Щаднева Анна Витальевна</t>
  </si>
  <si>
    <t>Методист</t>
  </si>
  <si>
    <t>anya.shadnewa@gmail.com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</si>
</sst>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13" fillId="0" borderId="1" xfId="2" applyBorder="1" applyAlignment="1">
      <alignment horizontal="center" wrapText="1"/>
    </xf>
    <xf numFmtId="3" fontId="3" fillId="0" borderId="1" xfId="1" applyNumberFormat="1" applyFont="1" applyBorder="1" applyAlignment="1">
      <alignment horizont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1" fontId="5" fillId="0" borderId="0" xfId="1" applyNumberFormat="1" applyFont="1" applyBorder="1" applyAlignment="1">
      <alignment vertical="top" wrapText="1"/>
    </xf>
    <xf numFmtId="2" fontId="3" fillId="0" borderId="0" xfId="1" applyNumberFormat="1" applyFont="1"/>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ya.shadnew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8"/>
  <sheetViews>
    <sheetView tabSelected="1" topLeftCell="A28" zoomScale="60" zoomScaleNormal="60" workbookViewId="0">
      <selection activeCell="AA45" sqref="AA45"/>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8" t="s">
        <v>1338</v>
      </c>
    </row>
    <row r="2" spans="1:34" ht="20.25" x14ac:dyDescent="0.3">
      <c r="A2" s="10"/>
    </row>
    <row r="3" spans="1:34" ht="147.75" customHeight="1" x14ac:dyDescent="0.3">
      <c r="A3" s="48" t="s">
        <v>1339</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5" spans="1:34" s="3" customFormat="1" ht="42.75" customHeight="1" x14ac:dyDescent="0.25">
      <c r="A5" s="39" t="s">
        <v>1323</v>
      </c>
      <c r="B5" s="39" t="s">
        <v>1324</v>
      </c>
      <c r="C5" s="39" t="s">
        <v>1327</v>
      </c>
      <c r="D5" s="39" t="s">
        <v>1325</v>
      </c>
      <c r="E5" s="39" t="s">
        <v>8</v>
      </c>
      <c r="F5" s="39" t="s">
        <v>1326</v>
      </c>
      <c r="G5" s="52" t="s">
        <v>1343</v>
      </c>
      <c r="H5" s="42" t="s">
        <v>1342</v>
      </c>
      <c r="I5" s="43"/>
      <c r="J5" s="43"/>
      <c r="K5" s="43"/>
      <c r="L5" s="43"/>
      <c r="M5" s="43"/>
      <c r="N5" s="43"/>
      <c r="O5" s="43"/>
      <c r="P5" s="43"/>
      <c r="Q5" s="43"/>
      <c r="R5" s="43"/>
      <c r="S5" s="43"/>
      <c r="T5" s="43"/>
      <c r="U5" s="43"/>
      <c r="V5" s="43"/>
      <c r="W5" s="43"/>
      <c r="X5" s="43"/>
      <c r="Y5" s="43"/>
      <c r="Z5" s="43"/>
      <c r="AA5" s="43"/>
      <c r="AB5" s="43"/>
      <c r="AC5" s="43"/>
      <c r="AD5" s="43"/>
      <c r="AE5" s="43"/>
      <c r="AF5" s="44"/>
      <c r="AG5" s="50" t="s">
        <v>1337</v>
      </c>
      <c r="AH5" s="34" t="s">
        <v>1328</v>
      </c>
    </row>
    <row r="6" spans="1:34" s="3" customFormat="1" ht="51.75" customHeight="1" x14ac:dyDescent="0.25">
      <c r="A6" s="40"/>
      <c r="B6" s="40"/>
      <c r="C6" s="40"/>
      <c r="D6" s="40"/>
      <c r="E6" s="40"/>
      <c r="F6" s="40"/>
      <c r="G6" s="52"/>
      <c r="H6" s="36" t="s">
        <v>9</v>
      </c>
      <c r="I6" s="37"/>
      <c r="J6" s="37"/>
      <c r="K6" s="37"/>
      <c r="L6" s="37"/>
      <c r="M6" s="38"/>
      <c r="N6" s="45" t="s">
        <v>730</v>
      </c>
      <c r="O6" s="46"/>
      <c r="P6" s="47"/>
      <c r="Q6" s="45" t="s">
        <v>735</v>
      </c>
      <c r="R6" s="46"/>
      <c r="S6" s="46"/>
      <c r="T6" s="47"/>
      <c r="U6" s="36" t="s">
        <v>733</v>
      </c>
      <c r="V6" s="37"/>
      <c r="W6" s="37"/>
      <c r="X6" s="37"/>
      <c r="Y6" s="37"/>
      <c r="Z6" s="38"/>
      <c r="AA6" s="42" t="s">
        <v>1340</v>
      </c>
      <c r="AB6" s="43"/>
      <c r="AC6" s="43"/>
      <c r="AD6" s="43"/>
      <c r="AE6" s="43"/>
      <c r="AF6" s="43"/>
      <c r="AG6" s="51"/>
      <c r="AH6" s="34"/>
    </row>
    <row r="7" spans="1:34" s="4" customFormat="1" ht="255.75" customHeight="1" x14ac:dyDescent="0.25">
      <c r="A7" s="40"/>
      <c r="B7" s="40"/>
      <c r="C7" s="40"/>
      <c r="D7" s="41"/>
      <c r="E7" s="40"/>
      <c r="F7" s="40"/>
      <c r="G7" s="53"/>
      <c r="H7" s="11" t="s">
        <v>1331</v>
      </c>
      <c r="I7" s="21" t="s">
        <v>731</v>
      </c>
      <c r="J7" s="21" t="s">
        <v>737</v>
      </c>
      <c r="K7" s="11" t="s">
        <v>742</v>
      </c>
      <c r="L7" s="12" t="s">
        <v>1332</v>
      </c>
      <c r="M7" s="19" t="s">
        <v>691</v>
      </c>
      <c r="N7" s="15" t="s">
        <v>720</v>
      </c>
      <c r="O7" s="20" t="s">
        <v>726</v>
      </c>
      <c r="P7" s="19" t="s">
        <v>690</v>
      </c>
      <c r="Q7" s="19" t="s">
        <v>740</v>
      </c>
      <c r="R7" s="14" t="s">
        <v>732</v>
      </c>
      <c r="S7" s="14" t="s">
        <v>1333</v>
      </c>
      <c r="T7" s="22" t="s">
        <v>739</v>
      </c>
      <c r="U7" s="19" t="s">
        <v>727</v>
      </c>
      <c r="V7" s="19" t="s">
        <v>724</v>
      </c>
      <c r="W7" s="19" t="s">
        <v>1334</v>
      </c>
      <c r="X7" s="19" t="s">
        <v>1335</v>
      </c>
      <c r="Y7" s="19" t="s">
        <v>1336</v>
      </c>
      <c r="Z7" s="19" t="s">
        <v>1341</v>
      </c>
      <c r="AA7" s="16" t="s">
        <v>728</v>
      </c>
      <c r="AB7" s="16" t="s">
        <v>741</v>
      </c>
      <c r="AC7" s="16" t="s">
        <v>729</v>
      </c>
      <c r="AD7" s="16" t="s">
        <v>736</v>
      </c>
      <c r="AE7" s="18" t="s">
        <v>738</v>
      </c>
      <c r="AF7" s="16" t="s">
        <v>734</v>
      </c>
      <c r="AG7" s="51"/>
      <c r="AH7" s="34"/>
    </row>
    <row r="8" spans="1:34" s="4"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72.75" customHeight="1" x14ac:dyDescent="0.25">
      <c r="A9" s="5" t="s">
        <v>686</v>
      </c>
      <c r="B9" s="5" t="s">
        <v>672</v>
      </c>
      <c r="C9" s="5" t="s">
        <v>156</v>
      </c>
      <c r="D9" s="17" t="str">
        <f>VLOOKUP(C9,'Коды программ'!$A$2:$B$578,2,FALSE)</f>
        <v>Сварщик (ручной и частично механизированной сварки (наплавки)</v>
      </c>
      <c r="E9" s="7" t="s">
        <v>10</v>
      </c>
      <c r="F9" s="24" t="s">
        <v>721</v>
      </c>
      <c r="G9" s="8">
        <v>23</v>
      </c>
      <c r="H9" s="8">
        <v>8</v>
      </c>
      <c r="I9" s="8">
        <v>0</v>
      </c>
      <c r="J9" s="8">
        <v>8</v>
      </c>
      <c r="K9" s="8">
        <v>0</v>
      </c>
      <c r="L9" s="8">
        <v>0</v>
      </c>
      <c r="M9" s="8">
        <v>2</v>
      </c>
      <c r="N9" s="8">
        <v>12</v>
      </c>
      <c r="O9" s="8">
        <v>0</v>
      </c>
      <c r="P9" s="8">
        <v>0</v>
      </c>
      <c r="Q9" s="8">
        <v>1</v>
      </c>
      <c r="R9" s="8">
        <v>0</v>
      </c>
      <c r="S9" s="8">
        <v>0</v>
      </c>
      <c r="T9" s="8">
        <v>0</v>
      </c>
      <c r="U9" s="8">
        <v>0</v>
      </c>
      <c r="V9" s="8">
        <v>0</v>
      </c>
      <c r="W9" s="8">
        <v>0</v>
      </c>
      <c r="X9" s="8">
        <v>0</v>
      </c>
      <c r="Y9" s="8">
        <v>0</v>
      </c>
      <c r="Z9" s="8">
        <v>0</v>
      </c>
      <c r="AA9" s="8">
        <v>0</v>
      </c>
      <c r="AB9" s="8">
        <v>0</v>
      </c>
      <c r="AC9" s="8">
        <v>0</v>
      </c>
      <c r="AD9" s="8">
        <v>0</v>
      </c>
      <c r="AE9" s="8">
        <v>0</v>
      </c>
      <c r="AF9" s="8">
        <v>0</v>
      </c>
      <c r="AG9" s="8"/>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3" customHeight="1" x14ac:dyDescent="0.25">
      <c r="A10" s="29" t="s">
        <v>686</v>
      </c>
      <c r="B10" s="29" t="s">
        <v>672</v>
      </c>
      <c r="C10" s="29" t="s">
        <v>156</v>
      </c>
      <c r="D10" s="23" t="str">
        <f>VLOOKUP(C10,'Коды программ'!$A$2:$B$578,2,FALSE)</f>
        <v>Сварщик (ручной и частично механизированной сварки (наплавки)</v>
      </c>
      <c r="E10" s="7" t="s">
        <v>11</v>
      </c>
      <c r="F10" s="6" t="s">
        <v>722</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27" t="str">
        <f t="shared" ref="AH10:AH4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9" t="s">
        <v>686</v>
      </c>
      <c r="B11" s="29" t="s">
        <v>672</v>
      </c>
      <c r="C11" s="29" t="s">
        <v>156</v>
      </c>
      <c r="D11" s="23" t="str">
        <f>VLOOKUP(C11,'Коды программ'!$A$2:$B$578,2,FALSE)</f>
        <v>Сварщик (ручной и частично механизированной сварки (наплавки)</v>
      </c>
      <c r="E11" s="7" t="s">
        <v>12</v>
      </c>
      <c r="F11" s="6" t="s">
        <v>723</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27" t="str">
        <f t="shared" si="0"/>
        <v>проверка пройдена</v>
      </c>
    </row>
    <row r="12" spans="1:34" s="4" customFormat="1" ht="35.25" customHeight="1" x14ac:dyDescent="0.25">
      <c r="A12" s="29" t="s">
        <v>686</v>
      </c>
      <c r="B12" s="29" t="s">
        <v>672</v>
      </c>
      <c r="C12" s="29" t="s">
        <v>156</v>
      </c>
      <c r="D12" s="23" t="str">
        <f>VLOOKUP(C12,'Коды программ'!$A$2:$B$578,2,FALSE)</f>
        <v>Сварщик (ручной и частично механизированной сварки (наплавки)</v>
      </c>
      <c r="E12" s="7" t="s">
        <v>13</v>
      </c>
      <c r="F12" s="6" t="s">
        <v>15</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27" t="str">
        <f t="shared" si="0"/>
        <v>проверка пройдена</v>
      </c>
    </row>
    <row r="13" spans="1:34" s="4" customFormat="1" ht="31.5" customHeight="1" x14ac:dyDescent="0.25">
      <c r="A13" s="29" t="s">
        <v>686</v>
      </c>
      <c r="B13" s="29" t="s">
        <v>672</v>
      </c>
      <c r="C13" s="29" t="s">
        <v>156</v>
      </c>
      <c r="D13" s="23" t="str">
        <f>VLOOKUP(C13,'Коды программ'!$A$2:$B$578,2,FALSE)</f>
        <v>Сварщик (ручной и частично механизированной сварки (наплавки)</v>
      </c>
      <c r="E13" s="7" t="s">
        <v>14</v>
      </c>
      <c r="F13" s="6" t="s">
        <v>18</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27" t="str">
        <f t="shared" si="0"/>
        <v>проверка пройдена</v>
      </c>
    </row>
    <row r="14" spans="1:34" s="4" customFormat="1" ht="63" x14ac:dyDescent="0.25">
      <c r="A14" s="29" t="s">
        <v>686</v>
      </c>
      <c r="B14" s="29" t="s">
        <v>672</v>
      </c>
      <c r="C14" s="29" t="s">
        <v>50</v>
      </c>
      <c r="D14" s="29" t="str">
        <f>VLOOKUP(C14,'Коды программ'!$A$2:$B$578,2,FALSE)</f>
        <v>Строительство и эксплуатация зданий и сооружений</v>
      </c>
      <c r="E14" s="7" t="s">
        <v>10</v>
      </c>
      <c r="F14" s="24" t="s">
        <v>721</v>
      </c>
      <c r="G14" s="8">
        <v>20</v>
      </c>
      <c r="H14" s="8">
        <v>8</v>
      </c>
      <c r="I14" s="8">
        <v>0</v>
      </c>
      <c r="J14" s="8">
        <v>8</v>
      </c>
      <c r="K14" s="8">
        <v>0</v>
      </c>
      <c r="L14" s="8">
        <v>0</v>
      </c>
      <c r="M14" s="8">
        <v>3</v>
      </c>
      <c r="N14" s="8">
        <v>9</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c r="AH14" s="30" t="str">
        <f t="shared" si="0"/>
        <v>проверка пройдена</v>
      </c>
    </row>
    <row r="15" spans="1:34" s="4" customFormat="1" ht="36.75" customHeight="1" x14ac:dyDescent="0.25">
      <c r="A15" s="29" t="s">
        <v>686</v>
      </c>
      <c r="B15" s="29" t="s">
        <v>672</v>
      </c>
      <c r="C15" s="29" t="s">
        <v>50</v>
      </c>
      <c r="D15" s="29" t="str">
        <f>VLOOKUP(C15,'Коды программ'!$A$2:$B$578,2,FALSE)</f>
        <v>Строительство и эксплуатация зданий и сооружений</v>
      </c>
      <c r="E15" s="7" t="s">
        <v>11</v>
      </c>
      <c r="F15" s="6" t="s">
        <v>722</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30" t="str">
        <f t="shared" si="0"/>
        <v>проверка пройдена</v>
      </c>
    </row>
    <row r="16" spans="1:34" s="4" customFormat="1" ht="34.5" customHeight="1" x14ac:dyDescent="0.25">
      <c r="A16" s="29" t="s">
        <v>686</v>
      </c>
      <c r="B16" s="29" t="s">
        <v>672</v>
      </c>
      <c r="C16" s="29" t="s">
        <v>50</v>
      </c>
      <c r="D16" s="29" t="str">
        <f>VLOOKUP(C16,'Коды программ'!$A$2:$B$578,2,FALSE)</f>
        <v>Строительство и эксплуатация зданий и сооружений</v>
      </c>
      <c r="E16" s="7" t="s">
        <v>12</v>
      </c>
      <c r="F16" s="6" t="s">
        <v>723</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30" t="str">
        <f t="shared" si="0"/>
        <v>проверка пройдена</v>
      </c>
    </row>
    <row r="17" spans="1:34" s="4" customFormat="1" ht="35.25" customHeight="1" x14ac:dyDescent="0.25">
      <c r="A17" s="29" t="s">
        <v>686</v>
      </c>
      <c r="B17" s="29" t="s">
        <v>672</v>
      </c>
      <c r="C17" s="29" t="s">
        <v>50</v>
      </c>
      <c r="D17" s="29" t="str">
        <f>VLOOKUP(C17,'Коды программ'!$A$2:$B$578,2,FALSE)</f>
        <v>Строительство и эксплуатация зданий и сооружений</v>
      </c>
      <c r="E17" s="7" t="s">
        <v>13</v>
      </c>
      <c r="F17" s="6" t="s">
        <v>15</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30" t="str">
        <f t="shared" si="0"/>
        <v>проверка пройдена</v>
      </c>
    </row>
    <row r="18" spans="1:34" s="4" customFormat="1" ht="35.25" customHeight="1" x14ac:dyDescent="0.25">
      <c r="A18" s="29" t="s">
        <v>686</v>
      </c>
      <c r="B18" s="29" t="s">
        <v>672</v>
      </c>
      <c r="C18" s="29" t="s">
        <v>50</v>
      </c>
      <c r="D18" s="29" t="str">
        <f>VLOOKUP(C18,'Коды программ'!$A$2:$B$578,2,FALSE)</f>
        <v>Строительство и эксплуатация зданий и сооружений</v>
      </c>
      <c r="E18" s="7" t="s">
        <v>14</v>
      </c>
      <c r="F18" s="6" t="s">
        <v>18</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30" t="str">
        <f t="shared" si="0"/>
        <v>проверка пройдена</v>
      </c>
    </row>
    <row r="19" spans="1:34" s="4" customFormat="1" ht="63" x14ac:dyDescent="0.25">
      <c r="A19" s="29" t="s">
        <v>686</v>
      </c>
      <c r="B19" s="29" t="s">
        <v>672</v>
      </c>
      <c r="C19" s="29" t="s">
        <v>355</v>
      </c>
      <c r="D19" s="29" t="str">
        <f>VLOOKUP(C19,'Коды программ'!$A$2:$B$578,2,FALSE)</f>
        <v>Техническое обслуживание и ремонт двигателей, систем и агрегатов автомобилей</v>
      </c>
      <c r="E19" s="7" t="s">
        <v>10</v>
      </c>
      <c r="F19" s="24" t="s">
        <v>721</v>
      </c>
      <c r="G19" s="8">
        <v>18</v>
      </c>
      <c r="H19" s="8">
        <v>3</v>
      </c>
      <c r="I19" s="8">
        <v>0</v>
      </c>
      <c r="J19" s="8">
        <v>3</v>
      </c>
      <c r="K19" s="8">
        <v>0</v>
      </c>
      <c r="L19" s="8">
        <v>0</v>
      </c>
      <c r="M19" s="8">
        <v>3</v>
      </c>
      <c r="N19" s="8">
        <v>6</v>
      </c>
      <c r="O19" s="8">
        <v>0</v>
      </c>
      <c r="P19" s="8">
        <v>0</v>
      </c>
      <c r="Q19" s="8">
        <v>0</v>
      </c>
      <c r="R19" s="8">
        <v>0</v>
      </c>
      <c r="S19" s="8">
        <v>0</v>
      </c>
      <c r="T19" s="8">
        <v>0</v>
      </c>
      <c r="U19" s="8">
        <v>0</v>
      </c>
      <c r="V19" s="8">
        <v>0</v>
      </c>
      <c r="W19" s="8">
        <v>0</v>
      </c>
      <c r="X19" s="8">
        <v>0</v>
      </c>
      <c r="Y19" s="8">
        <v>0</v>
      </c>
      <c r="Z19" s="8">
        <v>0</v>
      </c>
      <c r="AA19" s="8">
        <v>6</v>
      </c>
      <c r="AB19" s="8">
        <v>0</v>
      </c>
      <c r="AC19" s="8">
        <v>0</v>
      </c>
      <c r="AD19" s="8">
        <v>0</v>
      </c>
      <c r="AE19" s="8">
        <v>0</v>
      </c>
      <c r="AF19" s="8">
        <v>0</v>
      </c>
      <c r="AG19" s="8"/>
      <c r="AH19" s="30" t="str">
        <f t="shared" si="0"/>
        <v>проверка пройдена</v>
      </c>
    </row>
    <row r="20" spans="1:34" s="4" customFormat="1" ht="34.5" customHeight="1" x14ac:dyDescent="0.25">
      <c r="A20" s="29" t="s">
        <v>686</v>
      </c>
      <c r="B20" s="29" t="s">
        <v>672</v>
      </c>
      <c r="C20" s="29" t="s">
        <v>355</v>
      </c>
      <c r="D20" s="29" t="str">
        <f>VLOOKUP(C20,'Коды программ'!$A$2:$B$578,2,FALSE)</f>
        <v>Техническое обслуживание и ремонт двигателей, систем и агрегатов автомобилей</v>
      </c>
      <c r="E20" s="7" t="s">
        <v>11</v>
      </c>
      <c r="F20" s="6" t="s">
        <v>722</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30" t="str">
        <f t="shared" si="0"/>
        <v>проверка пройдена</v>
      </c>
    </row>
    <row r="21" spans="1:34" s="4" customFormat="1" ht="34.5" customHeight="1" x14ac:dyDescent="0.25">
      <c r="A21" s="29" t="s">
        <v>686</v>
      </c>
      <c r="B21" s="29" t="s">
        <v>672</v>
      </c>
      <c r="C21" s="29" t="s">
        <v>355</v>
      </c>
      <c r="D21" s="29" t="str">
        <f>VLOOKUP(C21,'Коды программ'!$A$2:$B$578,2,FALSE)</f>
        <v>Техническое обслуживание и ремонт двигателей, систем и агрегатов автомобилей</v>
      </c>
      <c r="E21" s="7" t="s">
        <v>12</v>
      </c>
      <c r="F21" s="6" t="s">
        <v>723</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30" t="str">
        <f t="shared" si="0"/>
        <v>проверка пройдена</v>
      </c>
    </row>
    <row r="22" spans="1:34" s="4" customFormat="1" ht="36.75" customHeight="1" x14ac:dyDescent="0.25">
      <c r="A22" s="29" t="s">
        <v>686</v>
      </c>
      <c r="B22" s="29" t="s">
        <v>672</v>
      </c>
      <c r="C22" s="29" t="s">
        <v>355</v>
      </c>
      <c r="D22" s="29" t="str">
        <f>VLOOKUP(C22,'Коды программ'!$A$2:$B$578,2,FALSE)</f>
        <v>Техническое обслуживание и ремонт двигателей, систем и агрегатов автомобилей</v>
      </c>
      <c r="E22" s="7" t="s">
        <v>13</v>
      </c>
      <c r="F22" s="6" t="s">
        <v>15</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30" t="str">
        <f t="shared" si="0"/>
        <v>проверка пройдена</v>
      </c>
    </row>
    <row r="23" spans="1:34" s="4" customFormat="1" ht="33" customHeight="1" x14ac:dyDescent="0.25">
      <c r="A23" s="29" t="s">
        <v>686</v>
      </c>
      <c r="B23" s="29" t="s">
        <v>672</v>
      </c>
      <c r="C23" s="29" t="s">
        <v>355</v>
      </c>
      <c r="D23" s="29" t="str">
        <f>VLOOKUP(C23,'Коды программ'!$A$2:$B$578,2,FALSE)</f>
        <v>Техническое обслуживание и ремонт двигателей, систем и агрегатов автомобилей</v>
      </c>
      <c r="E23" s="7" t="s">
        <v>14</v>
      </c>
      <c r="F23" s="6" t="s">
        <v>18</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30" t="str">
        <f t="shared" si="0"/>
        <v>проверка пройдена</v>
      </c>
    </row>
    <row r="24" spans="1:34" s="4" customFormat="1" ht="63" x14ac:dyDescent="0.25">
      <c r="A24" s="29" t="s">
        <v>686</v>
      </c>
      <c r="B24" s="29" t="s">
        <v>672</v>
      </c>
      <c r="C24" s="29" t="s">
        <v>69</v>
      </c>
      <c r="D24" s="29" t="str">
        <f>VLOOKUP(C24,'Коды программ'!$A$2:$B$578,2,FALSE)</f>
        <v>Сетевое и системное администрирование</v>
      </c>
      <c r="E24" s="7" t="s">
        <v>10</v>
      </c>
      <c r="F24" s="24" t="s">
        <v>721</v>
      </c>
      <c r="G24" s="8">
        <v>20</v>
      </c>
      <c r="H24" s="8">
        <v>2</v>
      </c>
      <c r="I24" s="8">
        <v>0</v>
      </c>
      <c r="J24" s="8">
        <v>2</v>
      </c>
      <c r="K24" s="8">
        <v>0</v>
      </c>
      <c r="L24" s="8">
        <v>0</v>
      </c>
      <c r="M24" s="8">
        <v>6</v>
      </c>
      <c r="N24" s="8">
        <v>5</v>
      </c>
      <c r="O24" s="8">
        <v>0</v>
      </c>
      <c r="P24" s="8">
        <v>1</v>
      </c>
      <c r="Q24" s="8">
        <v>0</v>
      </c>
      <c r="R24" s="8">
        <v>0</v>
      </c>
      <c r="S24" s="8">
        <v>0</v>
      </c>
      <c r="T24" s="8">
        <v>0</v>
      </c>
      <c r="U24" s="8">
        <v>0</v>
      </c>
      <c r="V24" s="8">
        <v>0</v>
      </c>
      <c r="W24" s="8">
        <v>0</v>
      </c>
      <c r="X24" s="8">
        <v>0</v>
      </c>
      <c r="Y24" s="8">
        <v>0</v>
      </c>
      <c r="Z24" s="8">
        <v>0</v>
      </c>
      <c r="AA24" s="8">
        <v>6</v>
      </c>
      <c r="AB24" s="8">
        <v>0</v>
      </c>
      <c r="AC24" s="8">
        <v>0</v>
      </c>
      <c r="AD24" s="8">
        <v>0</v>
      </c>
      <c r="AE24" s="8">
        <v>0</v>
      </c>
      <c r="AF24" s="8">
        <v>0</v>
      </c>
      <c r="AG24" s="8"/>
      <c r="AH24" s="30" t="str">
        <f t="shared" si="0"/>
        <v>проверка пройдена</v>
      </c>
    </row>
    <row r="25" spans="1:34" s="4" customFormat="1" ht="34.5" customHeight="1" x14ac:dyDescent="0.25">
      <c r="A25" s="29" t="s">
        <v>686</v>
      </c>
      <c r="B25" s="29" t="s">
        <v>672</v>
      </c>
      <c r="C25" s="29" t="s">
        <v>69</v>
      </c>
      <c r="D25" s="29" t="str">
        <f>VLOOKUP(C25,'Коды программ'!$A$2:$B$578,2,FALSE)</f>
        <v>Сетевое и системное администрирование</v>
      </c>
      <c r="E25" s="7" t="s">
        <v>11</v>
      </c>
      <c r="F25" s="6" t="s">
        <v>722</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30" t="str">
        <f t="shared" si="0"/>
        <v>проверка пройдена</v>
      </c>
    </row>
    <row r="26" spans="1:34" s="4" customFormat="1" ht="34.5" customHeight="1" x14ac:dyDescent="0.25">
      <c r="A26" s="29" t="s">
        <v>686</v>
      </c>
      <c r="B26" s="29" t="s">
        <v>672</v>
      </c>
      <c r="C26" s="29" t="s">
        <v>69</v>
      </c>
      <c r="D26" s="29" t="str">
        <f>VLOOKUP(C26,'Коды программ'!$A$2:$B$578,2,FALSE)</f>
        <v>Сетевое и системное администрирование</v>
      </c>
      <c r="E26" s="7" t="s">
        <v>12</v>
      </c>
      <c r="F26" s="6" t="s">
        <v>723</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30" t="str">
        <f t="shared" si="0"/>
        <v>проверка пройдена</v>
      </c>
    </row>
    <row r="27" spans="1:34" s="4" customFormat="1" ht="34.5" customHeight="1" x14ac:dyDescent="0.25">
      <c r="A27" s="29" t="s">
        <v>686</v>
      </c>
      <c r="B27" s="29" t="s">
        <v>672</v>
      </c>
      <c r="C27" s="29" t="s">
        <v>69</v>
      </c>
      <c r="D27" s="29" t="str">
        <f>VLOOKUP(C27,'Коды программ'!$A$2:$B$578,2,FALSE)</f>
        <v>Сетевое и системное администрирование</v>
      </c>
      <c r="E27" s="7" t="s">
        <v>13</v>
      </c>
      <c r="F27" s="6" t="s">
        <v>15</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30" t="str">
        <f t="shared" si="0"/>
        <v>проверка пройдена</v>
      </c>
    </row>
    <row r="28" spans="1:34" s="4" customFormat="1" ht="35.25" customHeight="1" x14ac:dyDescent="0.25">
      <c r="A28" s="29" t="s">
        <v>686</v>
      </c>
      <c r="B28" s="29" t="s">
        <v>672</v>
      </c>
      <c r="C28" s="29" t="s">
        <v>69</v>
      </c>
      <c r="D28" s="29" t="str">
        <f>VLOOKUP(C28,'Коды программ'!$A$2:$B$578,2,FALSE)</f>
        <v>Сетевое и системное администрирование</v>
      </c>
      <c r="E28" s="7" t="s">
        <v>14</v>
      </c>
      <c r="F28" s="6" t="s">
        <v>18</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30" t="str">
        <f t="shared" si="0"/>
        <v>проверка пройдена</v>
      </c>
    </row>
    <row r="29" spans="1:34" s="4" customFormat="1" ht="63" x14ac:dyDescent="0.25">
      <c r="A29" s="29" t="s">
        <v>686</v>
      </c>
      <c r="B29" s="29" t="s">
        <v>672</v>
      </c>
      <c r="C29" s="29" t="s">
        <v>33</v>
      </c>
      <c r="D29" s="29" t="str">
        <f>VLOOKUP(C29,'Коды программ'!$A$2:$B$578,2,FALSE)</f>
        <v>Мастер жилищно-коммунального хозяйства</v>
      </c>
      <c r="E29" s="7" t="s">
        <v>10</v>
      </c>
      <c r="F29" s="24" t="s">
        <v>721</v>
      </c>
      <c r="G29" s="8">
        <v>20</v>
      </c>
      <c r="H29" s="8">
        <v>1</v>
      </c>
      <c r="I29" s="8">
        <v>0</v>
      </c>
      <c r="J29" s="8">
        <v>1</v>
      </c>
      <c r="K29" s="8">
        <v>0</v>
      </c>
      <c r="L29" s="8">
        <v>0</v>
      </c>
      <c r="M29" s="8">
        <v>3</v>
      </c>
      <c r="N29" s="8">
        <v>2</v>
      </c>
      <c r="O29" s="8">
        <v>0</v>
      </c>
      <c r="P29" s="8">
        <v>0</v>
      </c>
      <c r="Q29" s="8">
        <v>0</v>
      </c>
      <c r="R29" s="8">
        <v>0</v>
      </c>
      <c r="S29" s="8">
        <v>0</v>
      </c>
      <c r="T29" s="8">
        <v>0</v>
      </c>
      <c r="U29" s="8">
        <v>0</v>
      </c>
      <c r="V29" s="8">
        <v>0</v>
      </c>
      <c r="W29" s="8">
        <v>0</v>
      </c>
      <c r="X29" s="8">
        <v>0</v>
      </c>
      <c r="Y29" s="8">
        <v>0</v>
      </c>
      <c r="Z29" s="8">
        <v>0</v>
      </c>
      <c r="AA29" s="8">
        <v>6</v>
      </c>
      <c r="AB29" s="8">
        <v>0</v>
      </c>
      <c r="AC29" s="8">
        <v>0</v>
      </c>
      <c r="AD29" s="8">
        <v>8</v>
      </c>
      <c r="AE29" s="8">
        <v>0</v>
      </c>
      <c r="AF29" s="8">
        <v>0</v>
      </c>
      <c r="AG29" s="8"/>
      <c r="AH29" s="30" t="str">
        <f t="shared" si="0"/>
        <v>проверка пройдена</v>
      </c>
    </row>
    <row r="30" spans="1:34" s="4" customFormat="1" ht="36.75" customHeight="1" x14ac:dyDescent="0.25">
      <c r="A30" s="29" t="s">
        <v>686</v>
      </c>
      <c r="B30" s="29" t="s">
        <v>672</v>
      </c>
      <c r="C30" s="29" t="s">
        <v>33</v>
      </c>
      <c r="D30" s="29" t="str">
        <f>VLOOKUP(C30,'Коды программ'!$A$2:$B$578,2,FALSE)</f>
        <v>Мастер жилищно-коммунального хозяйства</v>
      </c>
      <c r="E30" s="7" t="s">
        <v>11</v>
      </c>
      <c r="F30" s="6" t="s">
        <v>722</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30" t="str">
        <f t="shared" si="0"/>
        <v>проверка пройдена</v>
      </c>
    </row>
    <row r="31" spans="1:34" s="4" customFormat="1" ht="33" customHeight="1" x14ac:dyDescent="0.25">
      <c r="A31" s="29" t="s">
        <v>686</v>
      </c>
      <c r="B31" s="29" t="s">
        <v>672</v>
      </c>
      <c r="C31" s="29" t="s">
        <v>33</v>
      </c>
      <c r="D31" s="29" t="str">
        <f>VLOOKUP(C31,'Коды программ'!$A$2:$B$578,2,FALSE)</f>
        <v>Мастер жилищно-коммунального хозяйства</v>
      </c>
      <c r="E31" s="7" t="s">
        <v>12</v>
      </c>
      <c r="F31" s="6" t="s">
        <v>723</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30" t="str">
        <f t="shared" si="0"/>
        <v>проверка пройдена</v>
      </c>
    </row>
    <row r="32" spans="1:34" s="4" customFormat="1" ht="34.5" customHeight="1" x14ac:dyDescent="0.25">
      <c r="A32" s="29" t="s">
        <v>686</v>
      </c>
      <c r="B32" s="29" t="s">
        <v>672</v>
      </c>
      <c r="C32" s="29" t="s">
        <v>33</v>
      </c>
      <c r="D32" s="29" t="str">
        <f>VLOOKUP(C32,'Коды программ'!$A$2:$B$578,2,FALSE)</f>
        <v>Мастер жилищно-коммунального хозяйства</v>
      </c>
      <c r="E32" s="7" t="s">
        <v>13</v>
      </c>
      <c r="F32" s="6" t="s">
        <v>15</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30" t="str">
        <f t="shared" si="0"/>
        <v>проверка пройдена</v>
      </c>
    </row>
    <row r="33" spans="1:34" s="4" customFormat="1" ht="34.5" customHeight="1" x14ac:dyDescent="0.25">
      <c r="A33" s="29" t="s">
        <v>686</v>
      </c>
      <c r="B33" s="29" t="s">
        <v>672</v>
      </c>
      <c r="C33" s="29" t="s">
        <v>33</v>
      </c>
      <c r="D33" s="29" t="str">
        <f>VLOOKUP(C33,'Коды программ'!$A$2:$B$578,2,FALSE)</f>
        <v>Мастер жилищно-коммунального хозяйства</v>
      </c>
      <c r="E33" s="7" t="s">
        <v>14</v>
      </c>
      <c r="F33" s="6" t="s">
        <v>18</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30" t="str">
        <f t="shared" si="0"/>
        <v>проверка пройдена</v>
      </c>
    </row>
    <row r="34" spans="1:34" s="4" customFormat="1" ht="63" x14ac:dyDescent="0.25">
      <c r="A34" s="29" t="s">
        <v>686</v>
      </c>
      <c r="B34" s="29" t="s">
        <v>672</v>
      </c>
      <c r="C34" s="29" t="s">
        <v>519</v>
      </c>
      <c r="D34" s="29" t="str">
        <f>VLOOKUP(C34,'Коды программ'!$A$2:$B$578,2,FALSE)</f>
        <v>Повар, кондитер</v>
      </c>
      <c r="E34" s="7" t="s">
        <v>10</v>
      </c>
      <c r="F34" s="24" t="s">
        <v>721</v>
      </c>
      <c r="G34" s="8">
        <v>17</v>
      </c>
      <c r="H34" s="8">
        <v>6</v>
      </c>
      <c r="I34" s="8">
        <v>0</v>
      </c>
      <c r="J34" s="8">
        <v>6</v>
      </c>
      <c r="K34" s="8">
        <v>0</v>
      </c>
      <c r="L34" s="8">
        <v>0</v>
      </c>
      <c r="M34" s="8">
        <v>2</v>
      </c>
      <c r="N34" s="8">
        <v>1</v>
      </c>
      <c r="O34" s="8">
        <v>0</v>
      </c>
      <c r="P34" s="8">
        <v>0</v>
      </c>
      <c r="Q34" s="8">
        <v>0</v>
      </c>
      <c r="R34" s="8">
        <v>0</v>
      </c>
      <c r="S34" s="8">
        <v>0</v>
      </c>
      <c r="T34" s="8">
        <v>0</v>
      </c>
      <c r="U34" s="8">
        <v>0</v>
      </c>
      <c r="V34" s="8">
        <v>0</v>
      </c>
      <c r="W34" s="8">
        <v>0</v>
      </c>
      <c r="X34" s="8">
        <v>0</v>
      </c>
      <c r="Y34" s="8">
        <v>0</v>
      </c>
      <c r="Z34" s="8">
        <v>0</v>
      </c>
      <c r="AA34" s="8">
        <v>5</v>
      </c>
      <c r="AB34" s="8">
        <v>0</v>
      </c>
      <c r="AC34" s="8">
        <v>0</v>
      </c>
      <c r="AD34" s="8">
        <v>0</v>
      </c>
      <c r="AE34" s="8">
        <v>0</v>
      </c>
      <c r="AF34" s="8">
        <v>3</v>
      </c>
      <c r="AG34" s="8"/>
      <c r="AH34" s="30" t="str">
        <f t="shared" si="0"/>
        <v>проверка пройдена</v>
      </c>
    </row>
    <row r="35" spans="1:34" s="4" customFormat="1" ht="33" customHeight="1" x14ac:dyDescent="0.25">
      <c r="A35" s="29" t="s">
        <v>686</v>
      </c>
      <c r="B35" s="29" t="s">
        <v>672</v>
      </c>
      <c r="C35" s="29" t="s">
        <v>519</v>
      </c>
      <c r="D35" s="29" t="str">
        <f>VLOOKUP(C35,'Коды программ'!$A$2:$B$578,2,FALSE)</f>
        <v>Повар, кондитер</v>
      </c>
      <c r="E35" s="7" t="s">
        <v>11</v>
      </c>
      <c r="F35" s="6" t="s">
        <v>722</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30" t="str">
        <f t="shared" si="0"/>
        <v>проверка пройдена</v>
      </c>
    </row>
    <row r="36" spans="1:34" s="4" customFormat="1" ht="34.5" customHeight="1" x14ac:dyDescent="0.25">
      <c r="A36" s="29" t="s">
        <v>686</v>
      </c>
      <c r="B36" s="29" t="s">
        <v>672</v>
      </c>
      <c r="C36" s="29" t="s">
        <v>519</v>
      </c>
      <c r="D36" s="29" t="str">
        <f>VLOOKUP(C36,'Коды программ'!$A$2:$B$578,2,FALSE)</f>
        <v>Повар, кондитер</v>
      </c>
      <c r="E36" s="7" t="s">
        <v>12</v>
      </c>
      <c r="F36" s="6" t="s">
        <v>723</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30" t="str">
        <f t="shared" si="0"/>
        <v>проверка пройдена</v>
      </c>
    </row>
    <row r="37" spans="1:34" s="4" customFormat="1" ht="36.75" customHeight="1" x14ac:dyDescent="0.25">
      <c r="A37" s="29" t="s">
        <v>686</v>
      </c>
      <c r="B37" s="29" t="s">
        <v>672</v>
      </c>
      <c r="C37" s="29" t="s">
        <v>519</v>
      </c>
      <c r="D37" s="29" t="str">
        <f>VLOOKUP(C37,'Коды программ'!$A$2:$B$578,2,FALSE)</f>
        <v>Повар, кондитер</v>
      </c>
      <c r="E37" s="7" t="s">
        <v>13</v>
      </c>
      <c r="F37" s="6" t="s">
        <v>15</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30" t="str">
        <f t="shared" si="0"/>
        <v>проверка пройдена</v>
      </c>
    </row>
    <row r="38" spans="1:34" s="4" customFormat="1" ht="35.25" customHeight="1" x14ac:dyDescent="0.25">
      <c r="A38" s="29" t="s">
        <v>686</v>
      </c>
      <c r="B38" s="29" t="s">
        <v>672</v>
      </c>
      <c r="C38" s="29" t="s">
        <v>519</v>
      </c>
      <c r="D38" s="29" t="str">
        <f>VLOOKUP(C38,'Коды программ'!$A$2:$B$578,2,FALSE)</f>
        <v>Повар, кондитер</v>
      </c>
      <c r="E38" s="7" t="s">
        <v>14</v>
      </c>
      <c r="F38" s="6" t="s">
        <v>18</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30" t="str">
        <f t="shared" si="0"/>
        <v>проверка пройдена</v>
      </c>
    </row>
    <row r="39" spans="1:34" s="4" customFormat="1" ht="63" x14ac:dyDescent="0.25">
      <c r="A39" s="29" t="s">
        <v>686</v>
      </c>
      <c r="B39" s="29" t="s">
        <v>672</v>
      </c>
      <c r="C39" s="29" t="s">
        <v>535</v>
      </c>
      <c r="D39" s="29" t="str">
        <f>VLOOKUP(C39,'Коды программ'!$A$2:$B$578,2,FALSE)</f>
        <v>Дошкольное образование</v>
      </c>
      <c r="E39" s="7" t="s">
        <v>10</v>
      </c>
      <c r="F39" s="24" t="s">
        <v>721</v>
      </c>
      <c r="G39" s="8">
        <v>20</v>
      </c>
      <c r="H39" s="8">
        <v>4</v>
      </c>
      <c r="I39" s="8">
        <v>0</v>
      </c>
      <c r="J39" s="8">
        <v>4</v>
      </c>
      <c r="K39" s="8">
        <v>0</v>
      </c>
      <c r="L39" s="8">
        <v>6</v>
      </c>
      <c r="M39" s="8">
        <v>6</v>
      </c>
      <c r="N39" s="8">
        <v>0</v>
      </c>
      <c r="O39" s="8">
        <v>0</v>
      </c>
      <c r="P39" s="8">
        <v>4</v>
      </c>
      <c r="Q39" s="8">
        <v>0</v>
      </c>
      <c r="R39" s="8">
        <v>0</v>
      </c>
      <c r="S39" s="8">
        <v>0</v>
      </c>
      <c r="T39" s="8">
        <v>0</v>
      </c>
      <c r="U39" s="8">
        <v>0</v>
      </c>
      <c r="V39" s="8">
        <v>0</v>
      </c>
      <c r="W39" s="8">
        <v>0</v>
      </c>
      <c r="X39" s="8">
        <v>0</v>
      </c>
      <c r="Y39" s="8">
        <v>0</v>
      </c>
      <c r="Z39" s="8">
        <v>0</v>
      </c>
      <c r="AA39" s="8">
        <v>0</v>
      </c>
      <c r="AB39" s="8">
        <v>0</v>
      </c>
      <c r="AC39" s="8">
        <v>0</v>
      </c>
      <c r="AD39" s="8">
        <v>0</v>
      </c>
      <c r="AE39" s="8">
        <v>0</v>
      </c>
      <c r="AF39" s="8">
        <v>0</v>
      </c>
      <c r="AG39" s="8"/>
      <c r="AH39" s="30" t="str">
        <f t="shared" si="0"/>
        <v>проверка пройдена</v>
      </c>
    </row>
    <row r="40" spans="1:34" s="4" customFormat="1" ht="35.25" customHeight="1" x14ac:dyDescent="0.25">
      <c r="A40" s="29" t="s">
        <v>686</v>
      </c>
      <c r="B40" s="29" t="s">
        <v>672</v>
      </c>
      <c r="C40" s="29" t="s">
        <v>535</v>
      </c>
      <c r="D40" s="29" t="str">
        <f>VLOOKUP(C40,'Коды программ'!$A$2:$B$578,2,FALSE)</f>
        <v>Дошкольное образование</v>
      </c>
      <c r="E40" s="7" t="s">
        <v>11</v>
      </c>
      <c r="F40" s="6" t="s">
        <v>722</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30" t="str">
        <f t="shared" si="0"/>
        <v>проверка пройдена</v>
      </c>
    </row>
    <row r="41" spans="1:34" s="4" customFormat="1" ht="39" customHeight="1" x14ac:dyDescent="0.25">
      <c r="A41" s="29" t="s">
        <v>686</v>
      </c>
      <c r="B41" s="29" t="s">
        <v>672</v>
      </c>
      <c r="C41" s="29" t="s">
        <v>535</v>
      </c>
      <c r="D41" s="29" t="str">
        <f>VLOOKUP(C41,'Коды программ'!$A$2:$B$578,2,FALSE)</f>
        <v>Дошкольное образование</v>
      </c>
      <c r="E41" s="7" t="s">
        <v>12</v>
      </c>
      <c r="F41" s="6" t="s">
        <v>723</v>
      </c>
      <c r="G41" s="8">
        <v>1</v>
      </c>
      <c r="H41" s="8"/>
      <c r="I41" s="8"/>
      <c r="J41" s="8"/>
      <c r="K41" s="8"/>
      <c r="L41" s="8"/>
      <c r="M41" s="8"/>
      <c r="N41" s="8"/>
      <c r="O41" s="8"/>
      <c r="P41" s="8">
        <v>1</v>
      </c>
      <c r="Q41" s="8"/>
      <c r="R41" s="8"/>
      <c r="S41" s="8"/>
      <c r="T41" s="8"/>
      <c r="U41" s="8"/>
      <c r="V41" s="8"/>
      <c r="W41" s="8"/>
      <c r="X41" s="8"/>
      <c r="Y41" s="8"/>
      <c r="Z41" s="8"/>
      <c r="AA41" s="8"/>
      <c r="AB41" s="8"/>
      <c r="AC41" s="8"/>
      <c r="AD41" s="8"/>
      <c r="AE41" s="8"/>
      <c r="AF41" s="8"/>
      <c r="AG41" s="8"/>
      <c r="AH41" s="30" t="str">
        <f t="shared" si="0"/>
        <v>проверка пройдена</v>
      </c>
    </row>
    <row r="42" spans="1:34" s="4" customFormat="1" ht="31.5" customHeight="1" x14ac:dyDescent="0.25">
      <c r="A42" s="29" t="s">
        <v>686</v>
      </c>
      <c r="B42" s="29" t="s">
        <v>672</v>
      </c>
      <c r="C42" s="29" t="s">
        <v>535</v>
      </c>
      <c r="D42" s="29" t="str">
        <f>VLOOKUP(C42,'Коды программ'!$A$2:$B$578,2,FALSE)</f>
        <v>Дошкольное образование</v>
      </c>
      <c r="E42" s="7" t="s">
        <v>13</v>
      </c>
      <c r="F42" s="6" t="s">
        <v>15</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30" t="str">
        <f t="shared" si="0"/>
        <v>проверка пройдена</v>
      </c>
    </row>
    <row r="43" spans="1:34" s="4" customFormat="1" ht="35.25" customHeight="1" x14ac:dyDescent="0.25">
      <c r="A43" s="29" t="s">
        <v>686</v>
      </c>
      <c r="B43" s="29" t="s">
        <v>672</v>
      </c>
      <c r="C43" s="29" t="s">
        <v>535</v>
      </c>
      <c r="D43" s="29" t="str">
        <f>VLOOKUP(C43,'Коды программ'!$A$2:$B$578,2,FALSE)</f>
        <v>Дошкольное образование</v>
      </c>
      <c r="E43" s="7" t="s">
        <v>14</v>
      </c>
      <c r="F43" s="6" t="s">
        <v>18</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30" t="str">
        <f t="shared" si="0"/>
        <v>проверка пройдена</v>
      </c>
    </row>
    <row r="44" spans="1:34" ht="64.5" customHeight="1" x14ac:dyDescent="0.3">
      <c r="A44" s="35" t="s">
        <v>725</v>
      </c>
      <c r="B44" s="35"/>
      <c r="C44" s="35"/>
      <c r="D44" s="35"/>
      <c r="E44" s="35"/>
      <c r="F44" s="35"/>
      <c r="G44" s="54">
        <f>G9+G14+G19+G24+G29+G34+G39</f>
        <v>138</v>
      </c>
      <c r="H44" s="54">
        <f t="shared" ref="H44:AG44" si="1">H9+H14+H19+H24+H29+H34+H39</f>
        <v>32</v>
      </c>
      <c r="I44" s="54">
        <f t="shared" si="1"/>
        <v>0</v>
      </c>
      <c r="J44" s="54">
        <f t="shared" si="1"/>
        <v>32</v>
      </c>
      <c r="K44" s="54">
        <f t="shared" si="1"/>
        <v>0</v>
      </c>
      <c r="L44" s="54">
        <f t="shared" si="1"/>
        <v>6</v>
      </c>
      <c r="M44" s="54">
        <f t="shared" si="1"/>
        <v>25</v>
      </c>
      <c r="N44" s="54">
        <f t="shared" si="1"/>
        <v>35</v>
      </c>
      <c r="O44" s="54">
        <f t="shared" si="1"/>
        <v>0</v>
      </c>
      <c r="P44" s="54">
        <f t="shared" si="1"/>
        <v>5</v>
      </c>
      <c r="Q44" s="54">
        <f t="shared" si="1"/>
        <v>1</v>
      </c>
      <c r="R44" s="54">
        <f t="shared" si="1"/>
        <v>0</v>
      </c>
      <c r="S44" s="54">
        <f t="shared" si="1"/>
        <v>0</v>
      </c>
      <c r="T44" s="54">
        <f t="shared" si="1"/>
        <v>0</v>
      </c>
      <c r="U44" s="54">
        <f t="shared" si="1"/>
        <v>0</v>
      </c>
      <c r="V44" s="54">
        <f t="shared" si="1"/>
        <v>0</v>
      </c>
      <c r="W44" s="54">
        <f t="shared" si="1"/>
        <v>0</v>
      </c>
      <c r="X44" s="54">
        <f t="shared" si="1"/>
        <v>0</v>
      </c>
      <c r="Y44" s="54">
        <f t="shared" si="1"/>
        <v>0</v>
      </c>
      <c r="Z44" s="54">
        <f t="shared" si="1"/>
        <v>0</v>
      </c>
      <c r="AA44" s="54">
        <f t="shared" si="1"/>
        <v>23</v>
      </c>
      <c r="AB44" s="54">
        <f t="shared" si="1"/>
        <v>0</v>
      </c>
      <c r="AC44" s="54">
        <f t="shared" si="1"/>
        <v>0</v>
      </c>
      <c r="AD44" s="54">
        <f t="shared" si="1"/>
        <v>8</v>
      </c>
      <c r="AE44" s="54">
        <f t="shared" si="1"/>
        <v>0</v>
      </c>
      <c r="AF44" s="54">
        <f t="shared" si="1"/>
        <v>3</v>
      </c>
      <c r="AG44" s="54">
        <f t="shared" si="1"/>
        <v>0</v>
      </c>
    </row>
    <row r="45" spans="1:34" x14ac:dyDescent="0.3">
      <c r="H45" s="55">
        <f>H44/G44*100</f>
        <v>23.188405797101449</v>
      </c>
      <c r="I45" s="55">
        <f t="shared" ref="I45:AG45" si="2">I44/H44*100</f>
        <v>0</v>
      </c>
      <c r="J45" s="55">
        <f>J44/H44*100</f>
        <v>100</v>
      </c>
      <c r="K45" s="55">
        <f t="shared" si="2"/>
        <v>0</v>
      </c>
      <c r="L45" s="55">
        <f>L44/G44*100</f>
        <v>4.3478260869565215</v>
      </c>
      <c r="M45" s="55">
        <f>M44/G44*100</f>
        <v>18.115942028985508</v>
      </c>
      <c r="N45" s="55">
        <f>N44/G44*100</f>
        <v>25.362318840579711</v>
      </c>
      <c r="O45" s="55">
        <f t="shared" ref="M45:AG45" si="3">O44/J44*100</f>
        <v>0</v>
      </c>
      <c r="P45" s="55">
        <f>P44/G44*100</f>
        <v>3.6231884057971016</v>
      </c>
      <c r="Q45" s="55">
        <f t="shared" si="3"/>
        <v>16.666666666666664</v>
      </c>
      <c r="R45" s="55">
        <f t="shared" si="3"/>
        <v>0</v>
      </c>
      <c r="S45" s="55">
        <f t="shared" si="3"/>
        <v>0</v>
      </c>
      <c r="T45" s="55"/>
      <c r="U45" s="55"/>
      <c r="V45" s="55"/>
      <c r="W45" s="55"/>
      <c r="X45" s="55"/>
      <c r="Y45" s="55"/>
      <c r="Z45" s="55"/>
      <c r="AA45" s="55">
        <f>AA44/G44*100</f>
        <v>16.666666666666664</v>
      </c>
      <c r="AB45" s="55">
        <f t="shared" ref="AB45:AF45" si="4">AB44/H44*100</f>
        <v>0</v>
      </c>
      <c r="AC45" s="55"/>
      <c r="AD45" s="55">
        <f>AD44/G44*100</f>
        <v>5.7971014492753623</v>
      </c>
      <c r="AE45" s="55"/>
      <c r="AF45" s="55">
        <f>AF44/G44*100</f>
        <v>2.1739130434782608</v>
      </c>
      <c r="AG45" s="55"/>
    </row>
    <row r="46" spans="1:34" ht="114" customHeight="1" x14ac:dyDescent="0.3">
      <c r="A46" s="33" t="s">
        <v>1330</v>
      </c>
      <c r="B46" s="33"/>
      <c r="C46" s="33"/>
      <c r="D46" s="33"/>
    </row>
    <row r="47" spans="1:34" ht="40.5" x14ac:dyDescent="0.3">
      <c r="A47" s="25" t="s">
        <v>1319</v>
      </c>
      <c r="B47" s="25" t="s">
        <v>1320</v>
      </c>
      <c r="C47" s="25" t="s">
        <v>1321</v>
      </c>
      <c r="D47" s="25" t="s">
        <v>1322</v>
      </c>
      <c r="K47" s="13"/>
    </row>
    <row r="48" spans="1:34" ht="36" customHeight="1" x14ac:dyDescent="0.3">
      <c r="A48" s="26" t="s">
        <v>1344</v>
      </c>
      <c r="B48" s="26" t="s">
        <v>1345</v>
      </c>
      <c r="C48" s="31" t="s">
        <v>1346</v>
      </c>
      <c r="D48" s="32">
        <v>83467226126218</v>
      </c>
    </row>
  </sheetData>
  <mergeCells count="18">
    <mergeCell ref="A3:AG3"/>
    <mergeCell ref="AG5:AG7"/>
    <mergeCell ref="A5:A7"/>
    <mergeCell ref="B5:B7"/>
    <mergeCell ref="F5:F7"/>
    <mergeCell ref="E5:E7"/>
    <mergeCell ref="G5:G7"/>
    <mergeCell ref="C5:C7"/>
    <mergeCell ref="AA6:AF6"/>
    <mergeCell ref="N6:P6"/>
    <mergeCell ref="U6:Z6"/>
    <mergeCell ref="A46:D46"/>
    <mergeCell ref="AH5:AH7"/>
    <mergeCell ref="A44:F44"/>
    <mergeCell ref="H6:M6"/>
    <mergeCell ref="D5:D7"/>
    <mergeCell ref="H5:AF5"/>
    <mergeCell ref="Q6:T6"/>
  </mergeCells>
  <hyperlinks>
    <hyperlink ref="C48" r:id="rId1" xr:uid="{00000000-0004-0000-0000-000000000000}"/>
  </hyperlinks>
  <pageMargins left="0.23622047244094491" right="0.23622047244094491" top="0.74803149606299213" bottom="0.74803149606299213" header="0.31496062992125984" footer="0.31496062992125984"/>
  <pageSetup paperSize="9" scale="3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C9:C43</xm:sqref>
        </x14:dataValidation>
        <x14:dataValidation type="list" allowBlank="1" showInputMessage="1" showErrorMessage="1" xr:uid="{00000000-0002-0000-0000-000001000000}">
          <x14:formula1>
            <xm:f>'Коды программ'!$G$2:$G$86</xm:f>
          </x14:formula1>
          <xm:sqref>B9:B43</xm:sqref>
        </x14:dataValidation>
        <x14:dataValidation type="list" allowBlank="1" showInputMessage="1" showErrorMessage="1" xr:uid="{00000000-0002-0000-0000-000002000000}">
          <x14:formula1>
            <xm:f>'Коды программ'!$K$2:$K$9</xm:f>
          </x14:formula1>
          <xm:sqref>A9:A43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2022-07-11T11:47:11Z</dcterms:modified>
</cp:coreProperties>
</file>